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HA_Estadistica_Web\02_Temas\Demográficas\ECH\ECH 2020\1-7-2020\"/>
    </mc:Choice>
  </mc:AlternateContent>
  <bookViews>
    <workbookView xWindow="0" yWindow="0" windowWidth="13125" windowHeight="6105" tabRatio="703"/>
  </bookViews>
  <sheets>
    <sheet name="Índice " sheetId="1" r:id="rId1"/>
    <sheet name="Tabla1" sheetId="2" r:id="rId2"/>
    <sheet name="Tabla2" sheetId="3" r:id="rId3"/>
    <sheet name="Tabla3" sheetId="4" r:id="rId4"/>
    <sheet name="Tabla4" sheetId="22" r:id="rId5"/>
    <sheet name="Tabla5" sheetId="5" r:id="rId6"/>
    <sheet name="Tabla6" sheetId="23" r:id="rId7"/>
    <sheet name="Tabla7" sheetId="6" r:id="rId8"/>
    <sheet name="Tabla8" sheetId="7" r:id="rId9"/>
    <sheet name="Tabla9" sheetId="21" r:id="rId10"/>
    <sheet name="Tabla10" sheetId="8" r:id="rId11"/>
    <sheet name="Tabla11" sheetId="9" r:id="rId12"/>
    <sheet name="Tabla12" sheetId="10" r:id="rId13"/>
    <sheet name="Tabla13" sheetId="11" r:id="rId14"/>
    <sheet name="Tabla14" sheetId="19" r:id="rId15"/>
    <sheet name="Tabla15" sheetId="20" r:id="rId16"/>
    <sheet name="Tabla16" sheetId="15" r:id="rId17"/>
    <sheet name="Tabla17" sheetId="16" r:id="rId18"/>
    <sheet name="Tabla18" sheetId="14" r:id="rId19"/>
    <sheet name="Tabla19" sheetId="17" r:id="rId20"/>
    <sheet name="Tabla20" sheetId="24" r:id="rId21"/>
    <sheet name="Tabla21" sheetId="25" r:id="rId22"/>
    <sheet name="Tabla22" sheetId="18" r:id="rId23"/>
  </sheets>
  <definedNames>
    <definedName name="_xlnm.Print_Area" localSheetId="0">'Índice '!$A$1:$C$42</definedName>
    <definedName name="_xlnm.Print_Area" localSheetId="10">Tabla10!$A$1:$K$23</definedName>
    <definedName name="_xlnm.Print_Area" localSheetId="11">Tabla11!$A$1:$L$70</definedName>
    <definedName name="_xlnm.Print_Area" localSheetId="12">Tabla12!$A$1:$N$70</definedName>
    <definedName name="_xlnm.Print_Area" localSheetId="13">Tabla13!$A$1:$M$22</definedName>
    <definedName name="_xlnm.Print_Area" localSheetId="14">Tabla14!$A$1:$M$19</definedName>
    <definedName name="_xlnm.Print_Area" localSheetId="15">Tabla15!$A$1:$H$22</definedName>
    <definedName name="_xlnm.Print_Area" localSheetId="16">Tabla16!$A$1:$M$18</definedName>
    <definedName name="_xlnm.Print_Area" localSheetId="17">Tabla17!$A$1:$K$18</definedName>
    <definedName name="_xlnm.Print_Area" localSheetId="18">Tabla18!$A$1:$E$28</definedName>
    <definedName name="_xlnm.Print_Area" localSheetId="19">Tabla19!$A$1:$P$37</definedName>
    <definedName name="_xlnm.Print_Area" localSheetId="2">Tabla2!$A$1:$K$33</definedName>
    <definedName name="_xlnm.Print_Area" localSheetId="20">Tabla20!$A$1:$P$37</definedName>
    <definedName name="_xlnm.Print_Area" localSheetId="21">Tabla21!$A$1:$P$31</definedName>
    <definedName name="_xlnm.Print_Area" localSheetId="22">Tabla22!$A$1:$E$20</definedName>
    <definedName name="_xlnm.Print_Area" localSheetId="3">Tabla3!$A$1:$K$22</definedName>
    <definedName name="_xlnm.Print_Area" localSheetId="4">Tabla4!$A$1:$K$21</definedName>
    <definedName name="_xlnm.Print_Area" localSheetId="5">Tabla5!$A$1:$P$22</definedName>
    <definedName name="_xlnm.Print_Area" localSheetId="6">Tabla6!$A$1:$P$21</definedName>
    <definedName name="_xlnm.Print_Area" localSheetId="7">Tabla7!$A$1:$E$26</definedName>
    <definedName name="_xlnm.Print_Area" localSheetId="8">Tabla8!$A$1:$L$37</definedName>
    <definedName name="_xlnm.Print_Area" localSheetId="9">Tabla9!$A$1:$K$37</definedName>
  </definedNames>
  <calcPr calcId="152511"/>
</workbook>
</file>

<file path=xl/calcChain.xml><?xml version="1.0" encoding="utf-8"?>
<calcChain xmlns="http://schemas.openxmlformats.org/spreadsheetml/2006/main">
  <c r="B9" i="25" l="1"/>
  <c r="B9" i="24"/>
  <c r="B9" i="18" l="1"/>
  <c r="B9" i="17"/>
  <c r="B9" i="14"/>
  <c r="B9" i="16"/>
  <c r="B9" i="15"/>
  <c r="B9" i="20"/>
  <c r="B9" i="19"/>
  <c r="B9" i="11"/>
  <c r="B9" i="10"/>
  <c r="B9" i="9"/>
  <c r="B9" i="8"/>
  <c r="B9" i="21"/>
  <c r="B9" i="7"/>
  <c r="B9" i="6"/>
  <c r="B9" i="23"/>
  <c r="B9" i="5"/>
  <c r="B9" i="22"/>
  <c r="B9" i="4"/>
  <c r="B9" i="3"/>
  <c r="B9" i="2"/>
</calcChain>
</file>

<file path=xl/sharedStrings.xml><?xml version="1.0" encoding="utf-8"?>
<sst xmlns="http://schemas.openxmlformats.org/spreadsheetml/2006/main" count="1436" uniqueCount="167">
  <si>
    <t>Información estadística de Castilla y León</t>
  </si>
  <si>
    <t>Grupo de edad</t>
  </si>
  <si>
    <t>Estado civil y Sexo</t>
  </si>
  <si>
    <t>Soltero/a</t>
  </si>
  <si>
    <t>Casado/a</t>
  </si>
  <si>
    <t>Viudo/a</t>
  </si>
  <si>
    <t>Separado/a</t>
  </si>
  <si>
    <t>Divorciado/a</t>
  </si>
  <si>
    <t>Total</t>
  </si>
  <si>
    <t>Hombre</t>
  </si>
  <si>
    <t>Mujer</t>
  </si>
  <si>
    <t>0-4 años</t>
  </si>
  <si>
    <t>5-9 años</t>
  </si>
  <si>
    <t>10-14 años</t>
  </si>
  <si>
    <t>15-19 años</t>
  </si>
  <si>
    <t>20-24 años</t>
  </si>
  <si>
    <t>25-29 años</t>
  </si>
  <si>
    <t>30-34 años</t>
  </si>
  <si>
    <t>35-39 años</t>
  </si>
  <si>
    <t>40-44 años</t>
  </si>
  <si>
    <t>45-49 años</t>
  </si>
  <si>
    <t>50-54 años</t>
  </si>
  <si>
    <t>55-59 años</t>
  </si>
  <si>
    <t>60-64 años</t>
  </si>
  <si>
    <t>65-69 años</t>
  </si>
  <si>
    <t>70-74 años</t>
  </si>
  <si>
    <t>75-79 años</t>
  </si>
  <si>
    <t>80-84 años</t>
  </si>
  <si>
    <t>85 años o más</t>
  </si>
  <si>
    <t>Notas: Celdas con .. significa que no tienen valor.
           Celdas con 0,0 significa que tiene un valor muy pequeño debido a que están en unidades de millar y redondeadas a centenas.</t>
  </si>
  <si>
    <t>FUENTE: D. G. de Presupuestos y Estadística de la Junta de Castilla y León con datos del INE, "Encuesta Continua de Hogares".</t>
  </si>
  <si>
    <t>Nacionalidad y Sexo</t>
  </si>
  <si>
    <t>Española</t>
  </si>
  <si>
    <t>Extranjera</t>
  </si>
  <si>
    <t>Situación en el hogar</t>
  </si>
  <si>
    <t>Personas que conviven con su cónyuge</t>
  </si>
  <si>
    <t>Personas que son parte de una pareja de hecho</t>
  </si>
  <si>
    <t>Personas que no conviven en pareja pero forman núcleo con algún hijo</t>
  </si>
  <si>
    <t>Hijos/Hijas no del padre o madre solos</t>
  </si>
  <si>
    <t>Hijos/Hijas del padre o madre solos</t>
  </si>
  <si>
    <t>Personas que viven solas</t>
  </si>
  <si>
    <t>Personas que no viven en un núcleo familiar pero viven con otros parientes</t>
  </si>
  <si>
    <t>Lugar de nacimiento</t>
  </si>
  <si>
    <t>España</t>
  </si>
  <si>
    <t>Rumanía</t>
  </si>
  <si>
    <t>Reino Unido</t>
  </si>
  <si>
    <t>Alemania</t>
  </si>
  <si>
    <t>Resto UE-27</t>
  </si>
  <si>
    <t>Resto de Europa</t>
  </si>
  <si>
    <t>Marruecos</t>
  </si>
  <si>
    <t>Resto de África</t>
  </si>
  <si>
    <t>Bolivia</t>
  </si>
  <si>
    <t>Colombia</t>
  </si>
  <si>
    <t>Ecuador</t>
  </si>
  <si>
    <t>Resto de América</t>
  </si>
  <si>
    <t>Asia y Oceanía</t>
  </si>
  <si>
    <t>Sexo</t>
  </si>
  <si>
    <t>0-14 años</t>
  </si>
  <si>
    <t>15-24 años</t>
  </si>
  <si>
    <t>25-34 años</t>
  </si>
  <si>
    <t>35-44 años</t>
  </si>
  <si>
    <t>45-54 años</t>
  </si>
  <si>
    <t>55-64 años</t>
  </si>
  <si>
    <t>65 o más años</t>
  </si>
  <si>
    <t>Tamaño del hogar al que pertenece</t>
  </si>
  <si>
    <t>1 persona</t>
  </si>
  <si>
    <t>2 personas</t>
  </si>
  <si>
    <t>3 personas</t>
  </si>
  <si>
    <t>4 personas</t>
  </si>
  <si>
    <t>5 personas</t>
  </si>
  <si>
    <t>6 personas</t>
  </si>
  <si>
    <t>7 personas</t>
  </si>
  <si>
    <t>8 personas o más</t>
  </si>
  <si>
    <t>Tipo de hogar al que pertenece</t>
  </si>
  <si>
    <t xml:space="preserve">   Hogar unipersonal</t>
  </si>
  <si>
    <t xml:space="preserve">   Hogar monoparental</t>
  </si>
  <si>
    <t xml:space="preserve">   Pareja sin hijos que convivan en el hogar</t>
  </si>
  <si>
    <t xml:space="preserve">   Pareja con hijos que convivan en el hogar: Total</t>
  </si>
  <si>
    <t xml:space="preserve">   Pareja con hijos que convivan en el hogar: 1 hijo</t>
  </si>
  <si>
    <t xml:space="preserve">   Pareja con hijos que convivan en el hogar: 2 hijos</t>
  </si>
  <si>
    <t xml:space="preserve">   Pareja con hijos que convivan en el hogar: 3 o más hijos</t>
  </si>
  <si>
    <t xml:space="preserve">   Núcleo familiar con otras personas que no forman núcleo familiar</t>
  </si>
  <si>
    <t xml:space="preserve">   Personas que no forman ningún núcleo familiar entre sí</t>
  </si>
  <si>
    <t xml:space="preserve">   Dos o más núcleos familiares</t>
  </si>
  <si>
    <t>Menos de 1 año</t>
  </si>
  <si>
    <t>De 1 a 3 años</t>
  </si>
  <si>
    <t>De 4 a 5 años</t>
  </si>
  <si>
    <t>De 6 a 10 años</t>
  </si>
  <si>
    <t>Más de 10 años</t>
  </si>
  <si>
    <t>Tiempo transcurrido desde la llegada a España</t>
  </si>
  <si>
    <t>País de nacimiento</t>
  </si>
  <si>
    <t>Nacionalidad</t>
  </si>
  <si>
    <t>País de nacimiento de la madre</t>
  </si>
  <si>
    <t>No consta</t>
  </si>
  <si>
    <t>Hogar exclusivamente español</t>
  </si>
  <si>
    <t>Hogar mixto (con españoles y extranjeros)</t>
  </si>
  <si>
    <t>Hogar exclusivamente extranjero con todos sus miembros de la misma nacionalidad</t>
  </si>
  <si>
    <t>Hogar exclusivamente extranjero con miembros de distina nacionalidad</t>
  </si>
  <si>
    <t>Nacionalidad de los miembros del hogar al que pertenece</t>
  </si>
  <si>
    <t>Tamaño de hogar al que pertenece</t>
  </si>
  <si>
    <t>www.estadistica.jcyl.es - Tel. 983 414 452</t>
  </si>
  <si>
    <t>Resto UE-28</t>
  </si>
  <si>
    <t>Personas que no viven en un núcleo familiar pero viven con otras personas que no son parientes</t>
  </si>
  <si>
    <t>Personas que conviven en pareja sin hijos</t>
  </si>
  <si>
    <t>Personas que conviven en pareja y con algún hijo</t>
  </si>
  <si>
    <t>Hijos/Hijas con su padre y/o su madre</t>
  </si>
  <si>
    <t>Situación en el hogar (otra desagregación)</t>
  </si>
  <si>
    <t>Grupo de edad a la llegada a España</t>
  </si>
  <si>
    <t>Densidad de población del hogar al que pertenece</t>
  </si>
  <si>
    <t>Tabla  1.</t>
  </si>
  <si>
    <t>Tabla  2.</t>
  </si>
  <si>
    <t>Tabla  3.</t>
  </si>
  <si>
    <t>Tabla  4.</t>
  </si>
  <si>
    <t>Tabla  5.</t>
  </si>
  <si>
    <t>Tabla  6.</t>
  </si>
  <si>
    <t>Tabla  7.</t>
  </si>
  <si>
    <t>Tabla  8.</t>
  </si>
  <si>
    <t>Tabla  9.</t>
  </si>
  <si>
    <t>Tabla 10.</t>
  </si>
  <si>
    <t>Tabla 11.</t>
  </si>
  <si>
    <t>Tabla 12.</t>
  </si>
  <si>
    <t>Tabla 13.</t>
  </si>
  <si>
    <t>Tabla 14.</t>
  </si>
  <si>
    <t>Tabla 15.</t>
  </si>
  <si>
    <t>Tabla 16.</t>
  </si>
  <si>
    <t>Tabla 17.</t>
  </si>
  <si>
    <t>Tabla 18.</t>
  </si>
  <si>
    <t>Tabla 19.</t>
  </si>
  <si>
    <t>Tabla 20.</t>
  </si>
  <si>
    <t>Tabla 21.</t>
  </si>
  <si>
    <t>Tabla 22.</t>
  </si>
  <si>
    <t>Población residente (en miles) por Grupo de Edad según Estado civil y Sexo</t>
  </si>
  <si>
    <t>Población residente (en miles) por Grupo de Edad según Nacionalidad y Sexo</t>
  </si>
  <si>
    <t>Población residente (en miles) por Situación en el hogar según Nacionalidad y Sexo</t>
  </si>
  <si>
    <t>Población residente (en miles) por Situación en el hogar (otra desagregación) según Nacionalidad y Sexo</t>
  </si>
  <si>
    <t>Población residente (en miles) por Situación en el hogar según Lugar de nacimiento</t>
  </si>
  <si>
    <t>Población residente (en miles) por Situación en el hogar (otra desagregación) según Lugar de nacimiento</t>
  </si>
  <si>
    <t>Población residente (en miles) por Lugar de nacimiento según Sexo</t>
  </si>
  <si>
    <t>Población residente (en miles) por  Sexo y Grupo de edad según Situación en el hogar</t>
  </si>
  <si>
    <t>Población residente (en miles) por  Sexo y Grupo de edad según Situación en el hogar (otra desagregación)</t>
  </si>
  <si>
    <t>Población residente (en miles) por Tamaño del hogar al que pertenece según Nacionalidad y Sexo</t>
  </si>
  <si>
    <t>Población residente (en miles) por  Sexo y Grupo de edad según Tamaño del hogar al que pertenece</t>
  </si>
  <si>
    <t>Población residente (en miles) por  Sexo y Grupo de edad según Tipo de hogar al que pertenece</t>
  </si>
  <si>
    <t>Población residente (en miles) por  Tamaño del hogar al que pertene según Tipo del mismo</t>
  </si>
  <si>
    <t>Población residente (en miles) por Densidad de población del hogar al que pertene según Tipo del mismo</t>
  </si>
  <si>
    <t>Población residente (en miles) por Tamaño del hogar al que pertene según Densidad de población del mismo</t>
  </si>
  <si>
    <t>Población residente (en miles) por Nacionalidad de los miembros del hogar al que pertene según Tipo del mismo</t>
  </si>
  <si>
    <t>Población residente (en miles) por Nacionalidad de los miembros del hogar al que pertene según Tamaño del mismo</t>
  </si>
  <si>
    <t>Población residente (en miles) por País de nacimiento de la madre según Nacionalidad</t>
  </si>
  <si>
    <t>Población residente nacida en el extranjero (en miles) por  Sexo y Grupo de edad según País de nacimiento</t>
  </si>
  <si>
    <t>Población residente nacida en el extranjero (en miles) por  Sexo y Grupo de edad a la llegada a España según País de nacimiento</t>
  </si>
  <si>
    <t>Población residente nacida en el extranjero (en miles) por  Sexo y Tiempo transcurrido desde la llegada a España según País de nacimiento</t>
  </si>
  <si>
    <t>Población residente nacida en España de padre y madre nacidos en España (en miles) por Grupo de edad según Sexo</t>
  </si>
  <si>
    <t>ENCUESTA CONTINUA DE HOGARES</t>
  </si>
  <si>
    <t>TABLAS POBLACIÓN RESIDENTE</t>
  </si>
  <si>
    <r>
      <t xml:space="preserve">   Menos de 10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</si>
  <si>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 xml:space="preserve">   Entre 10 y menos de 20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</si>
  <si>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 xml:space="preserve">   Entre 20 y menos de 30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</si>
  <si>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 xml:space="preserve">   Entre 30 y menos de 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</si>
  <si>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 xml:space="preserve">   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o más por ocupante</t>
    </r>
  </si>
  <si>
    <r>
      <t>Menos de 10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</si>
  <si>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10 y menos de 20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</si>
  <si>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20 y menos de 30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</si>
  <si>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30 y menos de 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</si>
  <si>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o más por ocupante</t>
    </r>
  </si>
  <si>
    <t>Año 2020. Datos a 01/07/2020</t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</si>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</sst>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indexed="22"/>
      <name val="Arial"/>
      <family val="2"/>
    </font>
    <font>
      <b/>
      <sz val="11"/>
      <color theme="0" tint="-0.34998626667073579"/>
      <name val="Arial"/>
      <family val="2"/>
    </font>
    <font>
      <sz val="10"/>
      <color indexed="1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sz val="8"/>
      <color theme="1"/>
      <name val="Arial"/>
      <family val="2"/>
    </font>
    <font>
      <b/>
      <sz val="12"/>
      <color indexed="56"/>
      <name val="Arial"/>
      <family val="2"/>
    </font>
    <font>
      <u/>
      <sz val="10"/>
      <color indexed="12"/>
      <name val="Arial"/>
      <family val="2"/>
    </font>
    <font>
      <b/>
      <sz val="10"/>
      <color indexed="18"/>
      <name val="Arial"/>
      <family val="2"/>
    </font>
    <font>
      <b/>
      <sz val="11"/>
      <color indexed="22"/>
      <name val="Arial"/>
      <family val="2"/>
    </font>
    <font>
      <sz val="9"/>
      <color indexed="18"/>
      <name val="Arial"/>
      <family val="2"/>
    </font>
    <font>
      <b/>
      <sz val="9"/>
      <color indexed="18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6"/>
      <color theme="1"/>
      <name val="Arial"/>
      <family val="2"/>
    </font>
    <font>
      <vertAlign val="superscript"/>
      <sz val="9"/>
      <color indexed="18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/>
      <top style="double">
        <color indexed="18"/>
      </top>
      <bottom/>
      <diagonal/>
    </border>
    <border>
      <left style="double">
        <color indexed="18"/>
      </left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 style="double">
        <color indexed="18"/>
      </right>
      <top/>
      <bottom/>
      <diagonal/>
    </border>
    <border>
      <left style="double">
        <color indexed="18"/>
      </left>
      <right style="double">
        <color indexed="18"/>
      </right>
      <top/>
      <bottom style="double">
        <color indexed="18"/>
      </bottom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18"/>
      </left>
      <right/>
      <top/>
      <bottom/>
      <diagonal/>
    </border>
    <border>
      <left style="double">
        <color indexed="18"/>
      </left>
      <right style="thin">
        <color indexed="18"/>
      </right>
      <top style="double">
        <color indexed="18"/>
      </top>
      <bottom/>
      <diagonal/>
    </border>
    <border>
      <left style="double">
        <color indexed="18"/>
      </left>
      <right style="thin">
        <color indexed="18"/>
      </right>
      <top/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/>
      <diagonal/>
    </border>
    <border>
      <left style="thin">
        <color indexed="18"/>
      </left>
      <right style="double">
        <color indexed="18"/>
      </right>
      <top/>
      <bottom style="double">
        <color indexed="18"/>
      </bottom>
      <diagonal/>
    </border>
    <border>
      <left style="double">
        <color indexed="18"/>
      </left>
      <right style="thin">
        <color indexed="18"/>
      </right>
      <top/>
      <bottom/>
      <diagonal/>
    </border>
    <border>
      <left style="double">
        <color indexed="18"/>
      </left>
      <right style="thin">
        <color indexed="18"/>
      </right>
      <top/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/>
      <right/>
      <top/>
      <bottom style="hair">
        <color indexed="18"/>
      </bottom>
      <diagonal/>
    </border>
    <border>
      <left/>
      <right/>
      <top style="hair">
        <color indexed="18"/>
      </top>
      <bottom style="hair">
        <color indexed="18"/>
      </bottom>
      <diagonal/>
    </border>
    <border>
      <left/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thin">
        <color indexed="18"/>
      </bottom>
      <diagonal/>
    </border>
    <border>
      <left/>
      <right style="thin">
        <color indexed="18"/>
      </right>
      <top style="hair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thin">
        <color indexed="18"/>
      </bottom>
      <diagonal/>
    </border>
    <border>
      <left style="double">
        <color indexed="18"/>
      </left>
      <right style="thin">
        <color indexed="18"/>
      </right>
      <top/>
      <bottom style="hair">
        <color indexed="18"/>
      </bottom>
      <diagonal/>
    </border>
    <border>
      <left/>
      <right style="thin">
        <color indexed="18"/>
      </right>
      <top/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 style="hair">
        <color indexed="18"/>
      </bottom>
      <diagonal/>
    </border>
    <border>
      <left style="thin">
        <color indexed="18"/>
      </left>
      <right style="double">
        <color indexed="18"/>
      </right>
      <top/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hair">
        <color indexed="18"/>
      </top>
      <bottom style="thin">
        <color indexed="18"/>
      </bottom>
      <diagonal/>
    </border>
    <border>
      <left style="double">
        <color indexed="18"/>
      </left>
      <right/>
      <top style="double">
        <color indexed="18"/>
      </top>
      <bottom/>
      <diagonal/>
    </border>
    <border>
      <left style="double">
        <color indexed="18"/>
      </left>
      <right/>
      <top/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/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 style="hair">
        <color indexed="18"/>
      </top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left"/>
    </xf>
    <xf numFmtId="0" fontId="13" fillId="3" borderId="10" xfId="0" applyFont="1" applyFill="1" applyBorder="1" applyAlignment="1">
      <alignment horizontal="centerContinuous" vertical="center"/>
    </xf>
    <xf numFmtId="0" fontId="12" fillId="3" borderId="12" xfId="0" applyFont="1" applyFill="1" applyBorder="1" applyAlignment="1">
      <alignment horizontal="left" vertical="center" wrapText="1"/>
    </xf>
    <xf numFmtId="0" fontId="13" fillId="3" borderId="13" xfId="0" applyFont="1" applyFill="1" applyBorder="1" applyAlignment="1">
      <alignment horizontal="centerContinuous" vertical="center"/>
    </xf>
    <xf numFmtId="0" fontId="12" fillId="3" borderId="14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164" fontId="14" fillId="0" borderId="16" xfId="0" applyNumberFormat="1" applyFont="1" applyBorder="1" applyAlignment="1">
      <alignment horizontal="right"/>
    </xf>
    <xf numFmtId="164" fontId="14" fillId="0" borderId="17" xfId="0" applyNumberFormat="1" applyFont="1" applyBorder="1" applyAlignment="1">
      <alignment horizontal="right"/>
    </xf>
    <xf numFmtId="164" fontId="14" fillId="0" borderId="18" xfId="0" applyNumberFormat="1" applyFont="1" applyBorder="1" applyAlignment="1">
      <alignment horizontal="right"/>
    </xf>
    <xf numFmtId="164" fontId="14" fillId="0" borderId="19" xfId="0" applyNumberFormat="1" applyFont="1" applyBorder="1" applyAlignment="1">
      <alignment horizontal="right"/>
    </xf>
    <xf numFmtId="164" fontId="14" fillId="0" borderId="20" xfId="0" applyNumberFormat="1" applyFont="1" applyBorder="1" applyAlignment="1">
      <alignment horizontal="right"/>
    </xf>
    <xf numFmtId="164" fontId="14" fillId="0" borderId="21" xfId="0" applyNumberFormat="1" applyFont="1" applyBorder="1" applyAlignment="1">
      <alignment horizontal="right"/>
    </xf>
    <xf numFmtId="164" fontId="14" fillId="0" borderId="22" xfId="0" applyNumberFormat="1" applyFont="1" applyBorder="1" applyAlignment="1">
      <alignment horizontal="right"/>
    </xf>
    <xf numFmtId="164" fontId="14" fillId="0" borderId="23" xfId="0" applyNumberFormat="1" applyFont="1" applyBorder="1" applyAlignment="1">
      <alignment horizontal="right"/>
    </xf>
    <xf numFmtId="0" fontId="12" fillId="3" borderId="24" xfId="0" applyFont="1" applyFill="1" applyBorder="1" applyAlignment="1">
      <alignment horizontal="center" vertical="center" wrapText="1"/>
    </xf>
    <xf numFmtId="164" fontId="14" fillId="0" borderId="25" xfId="0" applyNumberFormat="1" applyFont="1" applyBorder="1" applyAlignment="1">
      <alignment horizontal="right"/>
    </xf>
    <xf numFmtId="0" fontId="12" fillId="3" borderId="26" xfId="0" applyFont="1" applyFill="1" applyBorder="1" applyAlignment="1">
      <alignment horizontal="left"/>
    </xf>
    <xf numFmtId="0" fontId="13" fillId="3" borderId="27" xfId="0" applyFont="1" applyFill="1" applyBorder="1" applyAlignment="1">
      <alignment horizontal="centerContinuous" vertical="center"/>
    </xf>
    <xf numFmtId="0" fontId="7" fillId="0" borderId="0" xfId="0" applyFont="1" applyAlignment="1">
      <alignment horizontal="left"/>
    </xf>
    <xf numFmtId="0" fontId="12" fillId="3" borderId="28" xfId="0" applyFont="1" applyFill="1" applyBorder="1" applyAlignment="1">
      <alignment horizontal="centerContinuous" vertical="center"/>
    </xf>
    <xf numFmtId="0" fontId="12" fillId="3" borderId="29" xfId="0" applyFont="1" applyFill="1" applyBorder="1" applyAlignment="1">
      <alignment horizontal="centerContinuous" vertical="center"/>
    </xf>
    <xf numFmtId="0" fontId="12" fillId="3" borderId="30" xfId="0" applyFont="1" applyFill="1" applyBorder="1" applyAlignment="1">
      <alignment horizontal="centerContinuous" vertical="center"/>
    </xf>
    <xf numFmtId="0" fontId="12" fillId="3" borderId="31" xfId="0" applyFont="1" applyFill="1" applyBorder="1" applyAlignment="1">
      <alignment horizontal="centerContinuous" vertical="center"/>
    </xf>
    <xf numFmtId="0" fontId="12" fillId="3" borderId="32" xfId="0" applyFont="1" applyFill="1" applyBorder="1" applyAlignment="1">
      <alignment horizontal="centerContinuous" vertical="center"/>
    </xf>
    <xf numFmtId="0" fontId="12" fillId="3" borderId="33" xfId="0" applyFont="1" applyFill="1" applyBorder="1" applyAlignment="1">
      <alignment horizontal="centerContinuous" vertical="center"/>
    </xf>
    <xf numFmtId="0" fontId="7" fillId="0" borderId="0" xfId="0" applyFont="1" applyAlignment="1">
      <alignment vertical="center"/>
    </xf>
    <xf numFmtId="0" fontId="15" fillId="0" borderId="0" xfId="0" applyFont="1"/>
    <xf numFmtId="164" fontId="7" fillId="0" borderId="0" xfId="0" applyNumberFormat="1" applyFont="1"/>
    <xf numFmtId="0" fontId="12" fillId="3" borderId="3" xfId="0" applyFont="1" applyFill="1" applyBorder="1" applyAlignment="1">
      <alignment horizontal="left" vertical="center"/>
    </xf>
    <xf numFmtId="0" fontId="12" fillId="3" borderId="3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left" wrapText="1"/>
    </xf>
    <xf numFmtId="0" fontId="16" fillId="0" borderId="0" xfId="0" applyFont="1"/>
    <xf numFmtId="0" fontId="12" fillId="3" borderId="35" xfId="0" applyFont="1" applyFill="1" applyBorder="1" applyAlignment="1">
      <alignment horizontal="left" vertical="top" wrapText="1"/>
    </xf>
    <xf numFmtId="0" fontId="12" fillId="3" borderId="39" xfId="0" applyFont="1" applyFill="1" applyBorder="1" applyAlignment="1">
      <alignment horizontal="left" vertical="top" wrapText="1"/>
    </xf>
    <xf numFmtId="0" fontId="12" fillId="3" borderId="40" xfId="0" applyFont="1" applyFill="1" applyBorder="1" applyAlignment="1">
      <alignment horizontal="left" vertical="top" wrapText="1"/>
    </xf>
    <xf numFmtId="0" fontId="12" fillId="3" borderId="41" xfId="0" applyFont="1" applyFill="1" applyBorder="1" applyAlignment="1">
      <alignment horizontal="center" vertical="center" wrapText="1"/>
    </xf>
    <xf numFmtId="0" fontId="12" fillId="3" borderId="42" xfId="0" applyFont="1" applyFill="1" applyBorder="1" applyAlignment="1">
      <alignment horizontal="left" vertical="center" wrapText="1"/>
    </xf>
    <xf numFmtId="49" fontId="12" fillId="3" borderId="43" xfId="0" applyNumberFormat="1" applyFont="1" applyFill="1" applyBorder="1" applyAlignment="1">
      <alignment horizontal="left"/>
    </xf>
    <xf numFmtId="49" fontId="12" fillId="3" borderId="44" xfId="0" applyNumberFormat="1" applyFont="1" applyFill="1" applyBorder="1" applyAlignment="1">
      <alignment horizontal="left"/>
    </xf>
    <xf numFmtId="164" fontId="14" fillId="0" borderId="45" xfId="0" applyNumberFormat="1" applyFont="1" applyBorder="1" applyAlignment="1">
      <alignment horizontal="right"/>
    </xf>
    <xf numFmtId="164" fontId="14" fillId="0" borderId="46" xfId="0" applyNumberFormat="1" applyFont="1" applyBorder="1" applyAlignment="1">
      <alignment horizontal="right"/>
    </xf>
    <xf numFmtId="164" fontId="14" fillId="0" borderId="47" xfId="0" applyNumberFormat="1" applyFont="1" applyBorder="1" applyAlignment="1">
      <alignment horizontal="right"/>
    </xf>
    <xf numFmtId="164" fontId="14" fillId="0" borderId="48" xfId="0" applyNumberFormat="1" applyFont="1" applyBorder="1" applyAlignment="1">
      <alignment horizontal="right"/>
    </xf>
    <xf numFmtId="164" fontId="14" fillId="0" borderId="49" xfId="0" applyNumberFormat="1" applyFont="1" applyBorder="1" applyAlignment="1">
      <alignment horizontal="right"/>
    </xf>
    <xf numFmtId="164" fontId="14" fillId="0" borderId="50" xfId="0" applyNumberFormat="1" applyFont="1" applyBorder="1" applyAlignment="1">
      <alignment horizontal="right"/>
    </xf>
    <xf numFmtId="164" fontId="14" fillId="0" borderId="51" xfId="0" applyNumberFormat="1" applyFont="1" applyBorder="1" applyAlignment="1">
      <alignment horizontal="right"/>
    </xf>
    <xf numFmtId="164" fontId="14" fillId="0" borderId="52" xfId="0" applyNumberFormat="1" applyFont="1" applyBorder="1" applyAlignment="1">
      <alignment horizontal="right"/>
    </xf>
    <xf numFmtId="164" fontId="14" fillId="0" borderId="53" xfId="0" applyNumberFormat="1" applyFont="1" applyBorder="1" applyAlignment="1">
      <alignment horizontal="right"/>
    </xf>
    <xf numFmtId="164" fontId="14" fillId="0" borderId="54" xfId="0" applyNumberFormat="1" applyFont="1" applyBorder="1" applyAlignment="1">
      <alignment horizontal="right"/>
    </xf>
    <xf numFmtId="164" fontId="14" fillId="0" borderId="55" xfId="0" applyNumberFormat="1" applyFont="1" applyBorder="1" applyAlignment="1">
      <alignment horizontal="right"/>
    </xf>
    <xf numFmtId="0" fontId="12" fillId="3" borderId="56" xfId="0" applyFont="1" applyFill="1" applyBorder="1" applyAlignment="1">
      <alignment horizontal="left" vertical="top"/>
    </xf>
    <xf numFmtId="0" fontId="12" fillId="3" borderId="39" xfId="0" applyFont="1" applyFill="1" applyBorder="1" applyAlignment="1">
      <alignment horizontal="left" vertical="top"/>
    </xf>
    <xf numFmtId="49" fontId="12" fillId="3" borderId="23" xfId="0" applyNumberFormat="1" applyFont="1" applyFill="1" applyBorder="1" applyAlignment="1">
      <alignment horizontal="left"/>
    </xf>
    <xf numFmtId="0" fontId="12" fillId="3" borderId="40" xfId="0" applyFont="1" applyFill="1" applyBorder="1" applyAlignment="1">
      <alignment horizontal="left" vertical="top"/>
    </xf>
    <xf numFmtId="0" fontId="12" fillId="3" borderId="57" xfId="0" applyFont="1" applyFill="1" applyBorder="1" applyAlignment="1">
      <alignment horizontal="left"/>
    </xf>
    <xf numFmtId="0" fontId="12" fillId="3" borderId="36" xfId="0" applyFont="1" applyFill="1" applyBorder="1" applyAlignment="1">
      <alignment horizontal="left" vertical="top"/>
    </xf>
    <xf numFmtId="0" fontId="12" fillId="3" borderId="38" xfId="0" applyFont="1" applyFill="1" applyBorder="1" applyAlignment="1">
      <alignment horizontal="left"/>
    </xf>
    <xf numFmtId="0" fontId="12" fillId="3" borderId="58" xfId="0" applyFont="1" applyFill="1" applyBorder="1" applyAlignment="1">
      <alignment horizontal="left" vertical="top" wrapText="1"/>
    </xf>
    <xf numFmtId="0" fontId="12" fillId="3" borderId="34" xfId="0" applyFont="1" applyFill="1" applyBorder="1" applyAlignment="1">
      <alignment horizontal="left" vertical="top" wrapText="1"/>
    </xf>
    <xf numFmtId="0" fontId="12" fillId="3" borderId="59" xfId="0" applyFont="1" applyFill="1" applyBorder="1" applyAlignment="1">
      <alignment horizontal="left" vertical="top" wrapText="1"/>
    </xf>
    <xf numFmtId="0" fontId="12" fillId="3" borderId="22" xfId="0" applyFont="1" applyFill="1" applyBorder="1" applyAlignment="1">
      <alignment horizontal="left" vertical="center" wrapText="1"/>
    </xf>
    <xf numFmtId="0" fontId="12" fillId="3" borderId="23" xfId="0" applyFont="1" applyFill="1" applyBorder="1" applyAlignment="1">
      <alignment horizontal="left"/>
    </xf>
    <xf numFmtId="0" fontId="12" fillId="3" borderId="50" xfId="0" applyFont="1" applyFill="1" applyBorder="1" applyAlignment="1">
      <alignment horizontal="left" vertical="center" wrapText="1"/>
    </xf>
    <xf numFmtId="0" fontId="12" fillId="3" borderId="60" xfId="0" applyFont="1" applyFill="1" applyBorder="1" applyAlignment="1">
      <alignment horizontal="left" vertical="center" wrapText="1"/>
    </xf>
    <xf numFmtId="0" fontId="12" fillId="3" borderId="61" xfId="0" applyFont="1" applyFill="1" applyBorder="1" applyAlignment="1">
      <alignment horizontal="left" vertical="center" wrapText="1"/>
    </xf>
    <xf numFmtId="0" fontId="12" fillId="3" borderId="62" xfId="0" applyFont="1" applyFill="1" applyBorder="1" applyAlignment="1">
      <alignment horizontal="left" vertical="center" wrapText="1"/>
    </xf>
    <xf numFmtId="0" fontId="12" fillId="3" borderId="63" xfId="0" applyFont="1" applyFill="1" applyBorder="1" applyAlignment="1">
      <alignment horizontal="left"/>
    </xf>
    <xf numFmtId="0" fontId="12" fillId="3" borderId="6" xfId="0" applyFont="1" applyFill="1" applyBorder="1" applyAlignment="1">
      <alignment horizontal="left" vertical="center" wrapText="1"/>
    </xf>
    <xf numFmtId="164" fontId="14" fillId="0" borderId="64" xfId="0" applyNumberFormat="1" applyFont="1" applyBorder="1" applyAlignment="1">
      <alignment horizontal="right"/>
    </xf>
    <xf numFmtId="164" fontId="14" fillId="0" borderId="60" xfId="0" applyNumberFormat="1" applyFont="1" applyBorder="1" applyAlignment="1">
      <alignment horizontal="right"/>
    </xf>
    <xf numFmtId="49" fontId="12" fillId="3" borderId="62" xfId="0" applyNumberFormat="1" applyFont="1" applyFill="1" applyBorder="1" applyAlignment="1">
      <alignment horizontal="left"/>
    </xf>
    <xf numFmtId="49" fontId="12" fillId="3" borderId="3" xfId="0" applyNumberFormat="1" applyFont="1" applyFill="1" applyBorder="1" applyAlignment="1">
      <alignment horizontal="left"/>
    </xf>
    <xf numFmtId="49" fontId="12" fillId="3" borderId="12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3" fillId="3" borderId="35" xfId="0" applyFont="1" applyFill="1" applyBorder="1" applyAlignment="1">
      <alignment horizontal="center" vertical="center" wrapText="1"/>
    </xf>
    <xf numFmtId="0" fontId="13" fillId="3" borderId="36" xfId="0" applyFont="1" applyFill="1" applyBorder="1" applyAlignment="1">
      <alignment horizontal="center" vertical="center" wrapText="1"/>
    </xf>
    <xf numFmtId="0" fontId="13" fillId="3" borderId="37" xfId="0" applyFont="1" applyFill="1" applyBorder="1" applyAlignment="1">
      <alignment horizontal="center" vertical="center" wrapText="1"/>
    </xf>
    <xf numFmtId="0" fontId="13" fillId="3" borderId="38" xfId="0" applyFont="1" applyFill="1" applyBorder="1" applyAlignment="1">
      <alignment horizontal="center" vertical="center" wrapText="1"/>
    </xf>
    <xf numFmtId="0" fontId="18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/>
    <xf numFmtId="0" fontId="7" fillId="0" borderId="4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1247775</xdr:colOff>
      <xdr:row>6</xdr:row>
      <xdr:rowOff>57150</xdr:rowOff>
    </xdr:to>
    <xdr:pic>
      <xdr:nvPicPr>
        <xdr:cNvPr id="1140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209550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114300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209550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209550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257175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285750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209550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209550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1104900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428625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285750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428625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209550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jcyl/Estadistica/es/Plantilla66y33_100/1246989275272/_/_/_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6"/>
  <sheetViews>
    <sheetView showGridLines="0" tabSelected="1" zoomScaleNormal="100" zoomScaleSheetLayoutView="100" workbookViewId="0">
      <pane ySplit="14" topLeftCell="A15" activePane="bottomLeft" state="frozen"/>
      <selection pane="bottomLeft"/>
    </sheetView>
  </sheetViews>
  <sheetFormatPr baseColWidth="10" defaultRowHeight="14.25" x14ac:dyDescent="0.2"/>
  <cols>
    <col min="1" max="1" width="5.7109375" style="98" customWidth="1"/>
    <col min="2" max="2" width="8.5703125" style="98" customWidth="1"/>
    <col min="3" max="3" width="119.7109375" style="98" customWidth="1"/>
    <col min="4" max="16384" width="11.42578125" style="98"/>
  </cols>
  <sheetData>
    <row r="1" spans="1:4" ht="12" customHeight="1" x14ac:dyDescent="0.2">
      <c r="A1" s="99"/>
    </row>
    <row r="2" spans="1:4" ht="12" customHeight="1" x14ac:dyDescent="0.2"/>
    <row r="3" spans="1:4" ht="12" customHeight="1" x14ac:dyDescent="0.2"/>
    <row r="4" spans="1:4" ht="12" customHeight="1" x14ac:dyDescent="0.2"/>
    <row r="5" spans="1:4" ht="12" customHeight="1" x14ac:dyDescent="0.2"/>
    <row r="6" spans="1:4" ht="12" customHeight="1" x14ac:dyDescent="0.2"/>
    <row r="7" spans="1:4" ht="12" customHeight="1" x14ac:dyDescent="0.2"/>
    <row r="8" spans="1:4" ht="12" customHeight="1" x14ac:dyDescent="0.2"/>
    <row r="9" spans="1:4" ht="18" customHeight="1" x14ac:dyDescent="0.2">
      <c r="A9" s="7"/>
      <c r="B9" s="86" t="s">
        <v>0</v>
      </c>
      <c r="C9" s="86"/>
      <c r="D9" s="5"/>
    </row>
    <row r="10" spans="1:4" ht="12" customHeight="1" x14ac:dyDescent="0.2">
      <c r="A10" s="8"/>
      <c r="B10" s="99"/>
      <c r="C10" s="99"/>
      <c r="D10" s="5"/>
    </row>
    <row r="11" spans="1:4" ht="20.100000000000001" customHeight="1" x14ac:dyDescent="0.2">
      <c r="A11" s="8"/>
      <c r="B11" s="2" t="s">
        <v>153</v>
      </c>
      <c r="C11" s="3"/>
      <c r="D11" s="5"/>
    </row>
    <row r="12" spans="1:4" ht="20.100000000000001" customHeight="1" x14ac:dyDescent="0.2">
      <c r="A12" s="8"/>
      <c r="B12" s="2" t="s">
        <v>165</v>
      </c>
      <c r="C12" s="3"/>
      <c r="D12" s="5"/>
    </row>
    <row r="13" spans="1:4" ht="12" customHeight="1" x14ac:dyDescent="0.2">
      <c r="A13" s="8"/>
      <c r="C13" s="3"/>
      <c r="D13" s="5"/>
    </row>
    <row r="14" spans="1:4" ht="20.100000000000001" customHeight="1" x14ac:dyDescent="0.2">
      <c r="A14" s="8"/>
      <c r="B14" s="2" t="s">
        <v>154</v>
      </c>
      <c r="C14" s="3"/>
      <c r="D14" s="5"/>
    </row>
    <row r="15" spans="1:4" ht="12" customHeight="1" x14ac:dyDescent="0.2">
      <c r="A15" s="5"/>
      <c r="B15" s="6"/>
      <c r="C15" s="100"/>
      <c r="D15" s="5"/>
    </row>
    <row r="16" spans="1:4" ht="20.100000000000001" customHeight="1" x14ac:dyDescent="0.2">
      <c r="B16" s="1" t="s">
        <v>109</v>
      </c>
      <c r="C16" s="1" t="s">
        <v>131</v>
      </c>
      <c r="D16" s="9"/>
    </row>
    <row r="17" spans="2:6" ht="20.100000000000001" customHeight="1" x14ac:dyDescent="0.2">
      <c r="B17" s="1" t="s">
        <v>110</v>
      </c>
      <c r="C17" s="1" t="s">
        <v>132</v>
      </c>
      <c r="D17" s="9"/>
    </row>
    <row r="18" spans="2:6" ht="20.100000000000001" customHeight="1" x14ac:dyDescent="0.2">
      <c r="B18" s="1" t="s">
        <v>111</v>
      </c>
      <c r="C18" s="1" t="s">
        <v>133</v>
      </c>
      <c r="D18" s="9"/>
      <c r="E18" s="10"/>
      <c r="F18" s="10"/>
    </row>
    <row r="19" spans="2:6" ht="20.100000000000001" customHeight="1" x14ac:dyDescent="0.2">
      <c r="B19" s="1" t="s">
        <v>112</v>
      </c>
      <c r="C19" s="1" t="s">
        <v>134</v>
      </c>
      <c r="D19" s="9"/>
      <c r="E19" s="10"/>
      <c r="F19" s="10"/>
    </row>
    <row r="20" spans="2:6" ht="20.100000000000001" customHeight="1" x14ac:dyDescent="0.2">
      <c r="B20" s="1" t="s">
        <v>113</v>
      </c>
      <c r="C20" s="4" t="s">
        <v>135</v>
      </c>
      <c r="D20" s="9"/>
    </row>
    <row r="21" spans="2:6" ht="20.100000000000001" customHeight="1" x14ac:dyDescent="0.2">
      <c r="B21" s="1" t="s">
        <v>114</v>
      </c>
      <c r="C21" s="1" t="s">
        <v>136</v>
      </c>
      <c r="D21" s="9"/>
    </row>
    <row r="22" spans="2:6" ht="20.100000000000001" customHeight="1" x14ac:dyDescent="0.2">
      <c r="B22" s="1" t="s">
        <v>115</v>
      </c>
      <c r="C22" s="4" t="s">
        <v>137</v>
      </c>
      <c r="D22" s="9"/>
    </row>
    <row r="23" spans="2:6" ht="20.100000000000001" customHeight="1" x14ac:dyDescent="0.2">
      <c r="B23" s="1" t="s">
        <v>116</v>
      </c>
      <c r="C23" s="4" t="s">
        <v>138</v>
      </c>
      <c r="D23" s="9"/>
    </row>
    <row r="24" spans="2:6" ht="20.100000000000001" customHeight="1" x14ac:dyDescent="0.2">
      <c r="B24" s="1" t="s">
        <v>117</v>
      </c>
      <c r="C24" s="4" t="s">
        <v>139</v>
      </c>
    </row>
    <row r="25" spans="2:6" ht="20.100000000000001" customHeight="1" x14ac:dyDescent="0.2">
      <c r="B25" s="1" t="s">
        <v>118</v>
      </c>
      <c r="C25" s="4" t="s">
        <v>140</v>
      </c>
    </row>
    <row r="26" spans="2:6" ht="20.100000000000001" customHeight="1" x14ac:dyDescent="0.2">
      <c r="B26" s="1" t="s">
        <v>119</v>
      </c>
      <c r="C26" s="4" t="s">
        <v>141</v>
      </c>
    </row>
    <row r="27" spans="2:6" ht="20.100000000000001" customHeight="1" x14ac:dyDescent="0.2">
      <c r="B27" s="1" t="s">
        <v>120</v>
      </c>
      <c r="C27" s="4" t="s">
        <v>142</v>
      </c>
    </row>
    <row r="28" spans="2:6" ht="20.100000000000001" customHeight="1" x14ac:dyDescent="0.2">
      <c r="B28" s="1" t="s">
        <v>121</v>
      </c>
      <c r="C28" s="4" t="s">
        <v>143</v>
      </c>
    </row>
    <row r="29" spans="2:6" ht="20.100000000000001" customHeight="1" x14ac:dyDescent="0.2">
      <c r="B29" s="1" t="s">
        <v>122</v>
      </c>
      <c r="C29" s="1" t="s">
        <v>144</v>
      </c>
    </row>
    <row r="30" spans="2:6" ht="20.100000000000001" customHeight="1" x14ac:dyDescent="0.2">
      <c r="B30" s="1" t="s">
        <v>123</v>
      </c>
      <c r="C30" s="1" t="s">
        <v>145</v>
      </c>
    </row>
    <row r="31" spans="2:6" ht="20.100000000000001" customHeight="1" x14ac:dyDescent="0.2">
      <c r="B31" s="1" t="s">
        <v>124</v>
      </c>
      <c r="C31" s="4" t="s">
        <v>146</v>
      </c>
    </row>
    <row r="32" spans="2:6" ht="20.100000000000001" customHeight="1" x14ac:dyDescent="0.2">
      <c r="B32" s="1" t="s">
        <v>125</v>
      </c>
      <c r="C32" s="4" t="s">
        <v>147</v>
      </c>
    </row>
    <row r="33" spans="2:3" ht="20.100000000000001" customHeight="1" x14ac:dyDescent="0.2">
      <c r="B33" s="1" t="s">
        <v>126</v>
      </c>
      <c r="C33" s="4" t="s">
        <v>148</v>
      </c>
    </row>
    <row r="34" spans="2:3" ht="20.100000000000001" customHeight="1" x14ac:dyDescent="0.2">
      <c r="B34" s="1" t="s">
        <v>127</v>
      </c>
      <c r="C34" s="4" t="s">
        <v>149</v>
      </c>
    </row>
    <row r="35" spans="2:3" ht="20.100000000000001" customHeight="1" x14ac:dyDescent="0.2">
      <c r="B35" s="1" t="s">
        <v>128</v>
      </c>
      <c r="C35" s="1" t="s">
        <v>150</v>
      </c>
    </row>
    <row r="36" spans="2:3" ht="20.100000000000001" customHeight="1" x14ac:dyDescent="0.2">
      <c r="B36" s="1" t="s">
        <v>129</v>
      </c>
      <c r="C36" s="4" t="s">
        <v>151</v>
      </c>
    </row>
    <row r="37" spans="2:3" ht="20.100000000000001" customHeight="1" x14ac:dyDescent="0.2">
      <c r="B37" s="1" t="s">
        <v>130</v>
      </c>
      <c r="C37" s="4" t="s">
        <v>152</v>
      </c>
    </row>
    <row r="38" spans="2:3" ht="12.75" customHeight="1" x14ac:dyDescent="0.2">
      <c r="C38" s="9"/>
    </row>
    <row r="39" spans="2:3" ht="12.75" customHeight="1" x14ac:dyDescent="0.2">
      <c r="C39" s="9"/>
    </row>
    <row r="40" spans="2:3" ht="12.75" customHeight="1" x14ac:dyDescent="0.2">
      <c r="C40" s="9"/>
    </row>
    <row r="41" spans="2:3" ht="15" customHeight="1" x14ac:dyDescent="0.2">
      <c r="B41" s="87" t="s">
        <v>100</v>
      </c>
      <c r="C41" s="87"/>
    </row>
    <row r="65" spans="3:4" ht="15" customHeight="1" x14ac:dyDescent="0.2">
      <c r="D65" s="11"/>
    </row>
    <row r="66" spans="3:4" ht="15" customHeight="1" x14ac:dyDescent="0.2">
      <c r="C66" s="11"/>
    </row>
  </sheetData>
  <mergeCells count="2">
    <mergeCell ref="B9:C9"/>
    <mergeCell ref="B41:C41"/>
  </mergeCells>
  <hyperlinks>
    <hyperlink ref="C16" location="Tabla1!A1" display="Tabla 1. Población residente (en miles) por Grupo de Edad según Estado civil y Sexo"/>
    <hyperlink ref="C17" location="Tabla2!A1" display="Tabla 2. Población residente (en miles) por Grupo de Edad según Nacionalidad y Sexo"/>
    <hyperlink ref="C18" location="Tabla3!A1" display="Tabla 3. Población residente (en miles) por Situación en el hogar según Nacionalidad y Sexo"/>
    <hyperlink ref="C19" location="Tabla4!A1" display="Tabla 4. Población residente (en miles) por Situación en el hogar (otra desagregación) según Nacionalidad y Sexo"/>
    <hyperlink ref="C20" location="Tabla5!A1" display="Tabla 5. Población residente (en miles) por Situación en el hogar según Lugar de nacimiento"/>
    <hyperlink ref="C21" location="Tabla6!A1" display="Tabla 6. Población residente (en miles) por Situación en el hogar (otra desagregación) según Lugar de nacimiento"/>
    <hyperlink ref="C22" location="Tabla7!A1" display="Tabla 7. Población residente (en miles) por Lugar de nacimiento según Sexo"/>
    <hyperlink ref="C23" location="Tabla8!A1" display="Tabla 8. Población residente (en miles) por  Sexo y Grupo de edad según Situación en el hogar"/>
    <hyperlink ref="C24" location="Tabla9!A1" display="Tabla 9. Población residente (en miles) por  Sexo y Grupo de edad según Situación en el hogar (otra desagregación)"/>
    <hyperlink ref="C25" location="Tabla10!A1" display="Tabla 10. Población residente (en miles) por Tamaño del hogar al que pertenece según Nacionalidad y Sexo"/>
    <hyperlink ref="C26" location="Tabla11!A1" display="Tabla 11. Población residente (en miles) por  Sexo y Grupo de edad según Tamaño del hogar al que pertenece"/>
    <hyperlink ref="C27" location="Tabla12!A1" display="Tabla 12. Población residente (en miles) por  Sexo y Grupo de edad según Tipo de hogar al que pertenece"/>
    <hyperlink ref="C28" location="Tabla13!A1" display="Tabla 13. Población residente (en miles) por  Tamaño del hogar al que pertene según Tipo del mismo"/>
    <hyperlink ref="C29" location="Tabla14!A1" display="Tabla 14. Población residente (en miles) por Densidad de población del hogar al que pertene según Tipo del mismo"/>
    <hyperlink ref="C30" location="Tabla15!A1" display="Tabla 15. Población residente (en miles) por Tamaño del hogar al que pertene según Densidad de población del mismo"/>
    <hyperlink ref="C31" location="Tabla16!A1" display="Tabla 16. Población residente (en miles) por Nacionalidad de los miembros del hogar al que pertene según Tipo del mismo"/>
    <hyperlink ref="C32" location="Tabla17!A1" display="Tabla 17. Población residente (en miles) por Nacionalidad de los miembros del hogar al que pertene según Tamaño del mismo"/>
    <hyperlink ref="C33" location="Tabla18!A1" display="Tabla 18. Población residente (en miles) por País de nacimiento de la madre según Nacionalidad"/>
    <hyperlink ref="C34" location="Tabla19!A1" display="Tabla 19. Población residente nacida en el extranjero (en miles) por  Sexo y Grupo de edad según País de nacimiento"/>
    <hyperlink ref="C36" location="Tabla21!A1" display="Tabla 21. Población residente nacida en el extranjero (en miles) por  Sexo y Tiempo transcurrido desde la llegada a España según País de nacimiento"/>
    <hyperlink ref="C37" location="Tabla22!A1" display="Población residente nacida en España de padre y madre nacidos en España (en miles) por Grupo de edad según Sexo"/>
    <hyperlink ref="B41:C41" r:id="rId1" display="www.estadistica.jcyl.es - Tel. 983 414 452"/>
    <hyperlink ref="C35" location="Tabla20!A1" display="Población residente nacida en el extranjero (en miles) por  Sexo y Grupo de edad a la llegada a España según País de nacimiento"/>
  </hyperlinks>
  <pageMargins left="0.39370078740157483" right="0.39370078740157483" top="0.39370078740157483" bottom="0.39370078740157483" header="0" footer="0.39370078740157483"/>
  <pageSetup paperSize="9" scale="77" orientation="landscape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98" customWidth="1"/>
    <col min="2" max="2" width="10.7109375" style="98" customWidth="1"/>
    <col min="3" max="3" width="13.42578125" style="98" customWidth="1"/>
    <col min="4" max="9" width="17.7109375" style="98" customWidth="1"/>
    <col min="10" max="10" width="17.85546875" style="98" customWidth="1"/>
    <col min="11" max="11" width="17.7109375" style="98" customWidth="1"/>
    <col min="12" max="16384" width="11.42578125" style="98"/>
  </cols>
  <sheetData>
    <row r="1" spans="1:11" ht="12" customHeight="1" x14ac:dyDescent="0.2">
      <c r="A1" s="99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30" customHeight="1" x14ac:dyDescent="0.2">
      <c r="B9" s="91" t="str">
        <f>"Tabla 9. Población residente (en miles) por Sexo y Grupo de edad según Situación en el hogar (otra desagregación). 
Castilla y León."&amp;MID('Índice '!B12,10,20)</f>
        <v>Tabla 9. Población residente (en miles) por Sexo y Grupo de edad según Situación en el hogar (otra desagregación). 
Castilla y León. Datos a 01/07/2020</v>
      </c>
      <c r="C9" s="92"/>
      <c r="D9" s="92"/>
      <c r="E9" s="92"/>
      <c r="F9" s="92"/>
      <c r="G9" s="92"/>
      <c r="H9" s="92"/>
      <c r="I9" s="92"/>
      <c r="J9" s="92"/>
      <c r="K9" s="93"/>
    </row>
    <row r="10" spans="1:11" ht="12.75" customHeight="1" x14ac:dyDescent="0.2">
      <c r="B10" s="94" t="s">
        <v>56</v>
      </c>
      <c r="C10" s="96" t="s">
        <v>1</v>
      </c>
      <c r="D10" s="16" t="s">
        <v>34</v>
      </c>
      <c r="E10" s="16"/>
      <c r="F10" s="16"/>
      <c r="G10" s="16"/>
      <c r="H10" s="16"/>
      <c r="I10" s="16"/>
      <c r="J10" s="16"/>
      <c r="K10" s="30"/>
    </row>
    <row r="11" spans="1:11" ht="60.75" customHeight="1" x14ac:dyDescent="0.2">
      <c r="B11" s="95"/>
      <c r="C11" s="97"/>
      <c r="D11" s="48" t="s">
        <v>103</v>
      </c>
      <c r="E11" s="17" t="s">
        <v>104</v>
      </c>
      <c r="F11" s="17" t="s">
        <v>37</v>
      </c>
      <c r="G11" s="17" t="s">
        <v>105</v>
      </c>
      <c r="H11" s="17" t="s">
        <v>40</v>
      </c>
      <c r="I11" s="17" t="s">
        <v>41</v>
      </c>
      <c r="J11" s="17" t="s">
        <v>102</v>
      </c>
      <c r="K11" s="27" t="s">
        <v>8</v>
      </c>
    </row>
    <row r="12" spans="1:11" ht="15" customHeight="1" x14ac:dyDescent="0.2">
      <c r="B12" s="45" t="s">
        <v>9</v>
      </c>
      <c r="C12" s="50" t="s">
        <v>57</v>
      </c>
      <c r="D12" s="19" t="s">
        <v>166</v>
      </c>
      <c r="E12" s="52" t="s">
        <v>166</v>
      </c>
      <c r="F12" s="52" t="s">
        <v>166</v>
      </c>
      <c r="G12" s="52">
        <v>144.6</v>
      </c>
      <c r="H12" s="52" t="s">
        <v>166</v>
      </c>
      <c r="I12" s="52">
        <v>0.3</v>
      </c>
      <c r="J12" s="52" t="s">
        <v>166</v>
      </c>
      <c r="K12" s="25">
        <v>145</v>
      </c>
    </row>
    <row r="13" spans="1:11" ht="15" customHeight="1" x14ac:dyDescent="0.2">
      <c r="B13" s="46"/>
      <c r="C13" s="50" t="s">
        <v>58</v>
      </c>
      <c r="D13" s="58">
        <v>0.7</v>
      </c>
      <c r="E13" s="59">
        <v>0.1</v>
      </c>
      <c r="F13" s="59" t="s">
        <v>166</v>
      </c>
      <c r="G13" s="59">
        <v>102.7</v>
      </c>
      <c r="H13" s="59">
        <v>0.9</v>
      </c>
      <c r="I13" s="59">
        <v>0.8</v>
      </c>
      <c r="J13" s="59">
        <v>0.6</v>
      </c>
      <c r="K13" s="61">
        <v>105.8</v>
      </c>
    </row>
    <row r="14" spans="1:11" ht="15" customHeight="1" x14ac:dyDescent="0.2">
      <c r="B14" s="46"/>
      <c r="C14" s="50" t="s">
        <v>59</v>
      </c>
      <c r="D14" s="58">
        <v>17.399999999999999</v>
      </c>
      <c r="E14" s="59">
        <v>12.1</v>
      </c>
      <c r="F14" s="59" t="s">
        <v>166</v>
      </c>
      <c r="G14" s="59">
        <v>64.7</v>
      </c>
      <c r="H14" s="59">
        <v>13.5</v>
      </c>
      <c r="I14" s="59">
        <v>6.1</v>
      </c>
      <c r="J14" s="59">
        <v>0.2</v>
      </c>
      <c r="K14" s="61">
        <v>114.1</v>
      </c>
    </row>
    <row r="15" spans="1:11" ht="15" customHeight="1" x14ac:dyDescent="0.2">
      <c r="B15" s="46"/>
      <c r="C15" s="50" t="s">
        <v>60</v>
      </c>
      <c r="D15" s="58">
        <v>17.899999999999999</v>
      </c>
      <c r="E15" s="59">
        <v>82.3</v>
      </c>
      <c r="F15" s="59">
        <v>1.4</v>
      </c>
      <c r="G15" s="59">
        <v>33.1</v>
      </c>
      <c r="H15" s="59">
        <v>23.4</v>
      </c>
      <c r="I15" s="59">
        <v>2.2000000000000002</v>
      </c>
      <c r="J15" s="59">
        <v>1.2</v>
      </c>
      <c r="K15" s="61">
        <v>161.4</v>
      </c>
    </row>
    <row r="16" spans="1:11" ht="15" customHeight="1" x14ac:dyDescent="0.2">
      <c r="B16" s="46"/>
      <c r="C16" s="50" t="s">
        <v>61</v>
      </c>
      <c r="D16" s="21">
        <v>20.7</v>
      </c>
      <c r="E16" s="53">
        <v>102.8</v>
      </c>
      <c r="F16" s="53">
        <v>4.2</v>
      </c>
      <c r="G16" s="53">
        <v>21.8</v>
      </c>
      <c r="H16" s="53">
        <v>32.5</v>
      </c>
      <c r="I16" s="53">
        <v>4.7</v>
      </c>
      <c r="J16" s="53">
        <v>1.1000000000000001</v>
      </c>
      <c r="K16" s="26">
        <v>187.7</v>
      </c>
    </row>
    <row r="17" spans="2:11" ht="15" customHeight="1" x14ac:dyDescent="0.2">
      <c r="B17" s="46"/>
      <c r="C17" s="50" t="s">
        <v>62</v>
      </c>
      <c r="D17" s="21">
        <v>47</v>
      </c>
      <c r="E17" s="53">
        <v>82.2</v>
      </c>
      <c r="F17" s="53">
        <v>7.6</v>
      </c>
      <c r="G17" s="53">
        <v>11.8</v>
      </c>
      <c r="H17" s="53">
        <v>28.4</v>
      </c>
      <c r="I17" s="53">
        <v>4</v>
      </c>
      <c r="J17" s="53">
        <v>2.7</v>
      </c>
      <c r="K17" s="26">
        <v>183.8</v>
      </c>
    </row>
    <row r="18" spans="2:11" ht="15" customHeight="1" x14ac:dyDescent="0.2">
      <c r="B18" s="46"/>
      <c r="C18" s="50" t="s">
        <v>63</v>
      </c>
      <c r="D18" s="21">
        <v>132.5</v>
      </c>
      <c r="E18" s="53">
        <v>55.5</v>
      </c>
      <c r="F18" s="53">
        <v>10.8</v>
      </c>
      <c r="G18" s="53">
        <v>2.5</v>
      </c>
      <c r="H18" s="53">
        <v>49.5</v>
      </c>
      <c r="I18" s="53">
        <v>8.3000000000000007</v>
      </c>
      <c r="J18" s="53">
        <v>0.2</v>
      </c>
      <c r="K18" s="26">
        <v>259.2</v>
      </c>
    </row>
    <row r="19" spans="2:11" ht="15" customHeight="1" x14ac:dyDescent="0.2">
      <c r="B19" s="47"/>
      <c r="C19" s="49" t="s">
        <v>8</v>
      </c>
      <c r="D19" s="54">
        <v>236.3</v>
      </c>
      <c r="E19" s="55">
        <v>335</v>
      </c>
      <c r="F19" s="55">
        <v>24</v>
      </c>
      <c r="G19" s="55">
        <v>381.1</v>
      </c>
      <c r="H19" s="55">
        <v>148.1</v>
      </c>
      <c r="I19" s="55">
        <v>26.6</v>
      </c>
      <c r="J19" s="55">
        <v>6</v>
      </c>
      <c r="K19" s="57">
        <v>1157.0999999999999</v>
      </c>
    </row>
    <row r="20" spans="2:11" ht="15" customHeight="1" x14ac:dyDescent="0.2">
      <c r="B20" s="63" t="s">
        <v>10</v>
      </c>
      <c r="C20" s="50" t="s">
        <v>57</v>
      </c>
      <c r="D20" s="58" t="s">
        <v>166</v>
      </c>
      <c r="E20" s="59" t="s">
        <v>166</v>
      </c>
      <c r="F20" s="59" t="s">
        <v>166</v>
      </c>
      <c r="G20" s="59">
        <v>133.9</v>
      </c>
      <c r="H20" s="59" t="s">
        <v>166</v>
      </c>
      <c r="I20" s="59">
        <v>2.1</v>
      </c>
      <c r="J20" s="59" t="s">
        <v>166</v>
      </c>
      <c r="K20" s="61">
        <v>136</v>
      </c>
    </row>
    <row r="21" spans="2:11" ht="15" customHeight="1" x14ac:dyDescent="0.2">
      <c r="B21" s="64"/>
      <c r="C21" s="50" t="s">
        <v>58</v>
      </c>
      <c r="D21" s="58">
        <v>1.7</v>
      </c>
      <c r="E21" s="59">
        <v>1.7</v>
      </c>
      <c r="F21" s="59">
        <v>0.7</v>
      </c>
      <c r="G21" s="59">
        <v>95.2</v>
      </c>
      <c r="H21" s="59">
        <v>0.7</v>
      </c>
      <c r="I21" s="59">
        <v>0.6</v>
      </c>
      <c r="J21" s="59">
        <v>0.6</v>
      </c>
      <c r="K21" s="61">
        <v>101.2</v>
      </c>
    </row>
    <row r="22" spans="2:11" ht="15" customHeight="1" x14ac:dyDescent="0.2">
      <c r="B22" s="64"/>
      <c r="C22" s="50" t="s">
        <v>59</v>
      </c>
      <c r="D22" s="58">
        <v>20.100000000000001</v>
      </c>
      <c r="E22" s="59">
        <v>23.4</v>
      </c>
      <c r="F22" s="59">
        <v>4.8</v>
      </c>
      <c r="G22" s="59">
        <v>44.3</v>
      </c>
      <c r="H22" s="59">
        <v>13.8</v>
      </c>
      <c r="I22" s="59">
        <v>1.4</v>
      </c>
      <c r="J22" s="59">
        <v>0.9</v>
      </c>
      <c r="K22" s="61">
        <v>108.7</v>
      </c>
    </row>
    <row r="23" spans="2:11" ht="15" customHeight="1" x14ac:dyDescent="0.2">
      <c r="B23" s="64"/>
      <c r="C23" s="50" t="s">
        <v>60</v>
      </c>
      <c r="D23" s="21">
        <v>17.899999999999999</v>
      </c>
      <c r="E23" s="53">
        <v>90.7</v>
      </c>
      <c r="F23" s="53">
        <v>13.3</v>
      </c>
      <c r="G23" s="53">
        <v>17.399999999999999</v>
      </c>
      <c r="H23" s="53">
        <v>14.1</v>
      </c>
      <c r="I23" s="53">
        <v>1.6</v>
      </c>
      <c r="J23" s="53">
        <v>2.2000000000000002</v>
      </c>
      <c r="K23" s="26">
        <v>157.30000000000001</v>
      </c>
    </row>
    <row r="24" spans="2:11" ht="15" customHeight="1" x14ac:dyDescent="0.2">
      <c r="B24" s="64"/>
      <c r="C24" s="51" t="s">
        <v>61</v>
      </c>
      <c r="D24" s="21">
        <v>26.2</v>
      </c>
      <c r="E24" s="53">
        <v>106.3</v>
      </c>
      <c r="F24" s="53">
        <v>24.3</v>
      </c>
      <c r="G24" s="53">
        <v>9.4</v>
      </c>
      <c r="H24" s="53">
        <v>14.3</v>
      </c>
      <c r="I24" s="53">
        <v>1.2</v>
      </c>
      <c r="J24" s="53">
        <v>2.4</v>
      </c>
      <c r="K24" s="26">
        <v>184</v>
      </c>
    </row>
    <row r="25" spans="2:11" ht="15" customHeight="1" x14ac:dyDescent="0.2">
      <c r="B25" s="64"/>
      <c r="C25" s="51" t="s">
        <v>62</v>
      </c>
      <c r="D25" s="21">
        <v>52.9</v>
      </c>
      <c r="E25" s="53">
        <v>70.8</v>
      </c>
      <c r="F25" s="53">
        <v>22.4</v>
      </c>
      <c r="G25" s="53">
        <v>4.7</v>
      </c>
      <c r="H25" s="53">
        <v>20.8</v>
      </c>
      <c r="I25" s="53">
        <v>7.1</v>
      </c>
      <c r="J25" s="53">
        <v>2.4</v>
      </c>
      <c r="K25" s="26">
        <v>181.1</v>
      </c>
    </row>
    <row r="26" spans="2:11" ht="15" customHeight="1" x14ac:dyDescent="0.2">
      <c r="B26" s="64"/>
      <c r="C26" s="65" t="s">
        <v>63</v>
      </c>
      <c r="D26" s="21">
        <v>116.9</v>
      </c>
      <c r="E26" s="53">
        <v>42.1</v>
      </c>
      <c r="F26" s="53">
        <v>35.5</v>
      </c>
      <c r="G26" s="53">
        <v>2.1</v>
      </c>
      <c r="H26" s="53">
        <v>96</v>
      </c>
      <c r="I26" s="53">
        <v>17.600000000000001</v>
      </c>
      <c r="J26" s="53">
        <v>1.8</v>
      </c>
      <c r="K26" s="26">
        <v>312</v>
      </c>
    </row>
    <row r="27" spans="2:11" ht="15" customHeight="1" x14ac:dyDescent="0.2">
      <c r="B27" s="66"/>
      <c r="C27" s="67" t="s">
        <v>8</v>
      </c>
      <c r="D27" s="54">
        <v>235.6</v>
      </c>
      <c r="E27" s="55">
        <v>335</v>
      </c>
      <c r="F27" s="55">
        <v>101</v>
      </c>
      <c r="G27" s="55">
        <v>307</v>
      </c>
      <c r="H27" s="55">
        <v>159.69999999999999</v>
      </c>
      <c r="I27" s="55">
        <v>31.7</v>
      </c>
      <c r="J27" s="55">
        <v>10.4</v>
      </c>
      <c r="K27" s="57">
        <v>1180.5</v>
      </c>
    </row>
    <row r="28" spans="2:11" ht="15" customHeight="1" x14ac:dyDescent="0.2">
      <c r="B28" s="63" t="s">
        <v>8</v>
      </c>
      <c r="C28" s="50" t="s">
        <v>57</v>
      </c>
      <c r="D28" s="58" t="s">
        <v>166</v>
      </c>
      <c r="E28" s="59" t="s">
        <v>166</v>
      </c>
      <c r="F28" s="59" t="s">
        <v>166</v>
      </c>
      <c r="G28" s="59">
        <v>278.60000000000002</v>
      </c>
      <c r="H28" s="59" t="s">
        <v>166</v>
      </c>
      <c r="I28" s="59">
        <v>2.4</v>
      </c>
      <c r="J28" s="59" t="s">
        <v>166</v>
      </c>
      <c r="K28" s="61">
        <v>281</v>
      </c>
    </row>
    <row r="29" spans="2:11" ht="15" customHeight="1" x14ac:dyDescent="0.2">
      <c r="B29" s="64"/>
      <c r="C29" s="50" t="s">
        <v>58</v>
      </c>
      <c r="D29" s="58">
        <v>2.5</v>
      </c>
      <c r="E29" s="59">
        <v>1.8</v>
      </c>
      <c r="F29" s="59">
        <v>0.7</v>
      </c>
      <c r="G29" s="59">
        <v>197.9</v>
      </c>
      <c r="H29" s="59">
        <v>1.6</v>
      </c>
      <c r="I29" s="59">
        <v>1.4</v>
      </c>
      <c r="J29" s="59">
        <v>1.2</v>
      </c>
      <c r="K29" s="61">
        <v>207</v>
      </c>
    </row>
    <row r="30" spans="2:11" ht="15" customHeight="1" x14ac:dyDescent="0.2">
      <c r="B30" s="64"/>
      <c r="C30" s="50" t="s">
        <v>59</v>
      </c>
      <c r="D30" s="58">
        <v>37.5</v>
      </c>
      <c r="E30" s="59">
        <v>35.6</v>
      </c>
      <c r="F30" s="59">
        <v>4.8</v>
      </c>
      <c r="G30" s="59">
        <v>109</v>
      </c>
      <c r="H30" s="59">
        <v>27.3</v>
      </c>
      <c r="I30" s="59">
        <v>7.6</v>
      </c>
      <c r="J30" s="59">
        <v>1.1000000000000001</v>
      </c>
      <c r="K30" s="61">
        <v>222.9</v>
      </c>
    </row>
    <row r="31" spans="2:11" ht="15" customHeight="1" x14ac:dyDescent="0.2">
      <c r="B31" s="64"/>
      <c r="C31" s="50" t="s">
        <v>60</v>
      </c>
      <c r="D31" s="21">
        <v>35.799999999999997</v>
      </c>
      <c r="E31" s="53">
        <v>173</v>
      </c>
      <c r="F31" s="53">
        <v>14.7</v>
      </c>
      <c r="G31" s="53">
        <v>50.5</v>
      </c>
      <c r="H31" s="53">
        <v>37.5</v>
      </c>
      <c r="I31" s="53">
        <v>3.8</v>
      </c>
      <c r="J31" s="53">
        <v>3.5</v>
      </c>
      <c r="K31" s="26">
        <v>318.8</v>
      </c>
    </row>
    <row r="32" spans="2:11" ht="15" customHeight="1" x14ac:dyDescent="0.2">
      <c r="B32" s="64"/>
      <c r="C32" s="51" t="s">
        <v>61</v>
      </c>
      <c r="D32" s="21">
        <v>46.9</v>
      </c>
      <c r="E32" s="53">
        <v>209.1</v>
      </c>
      <c r="F32" s="53">
        <v>28.4</v>
      </c>
      <c r="G32" s="53">
        <v>31.1</v>
      </c>
      <c r="H32" s="53">
        <v>46.8</v>
      </c>
      <c r="I32" s="53">
        <v>6</v>
      </c>
      <c r="J32" s="53">
        <v>3.5</v>
      </c>
      <c r="K32" s="26">
        <v>371.7</v>
      </c>
    </row>
    <row r="33" spans="2:11" ht="15" customHeight="1" x14ac:dyDescent="0.2">
      <c r="B33" s="64"/>
      <c r="C33" s="51" t="s">
        <v>62</v>
      </c>
      <c r="D33" s="21">
        <v>99.9</v>
      </c>
      <c r="E33" s="53">
        <v>153.1</v>
      </c>
      <c r="F33" s="53">
        <v>30</v>
      </c>
      <c r="G33" s="53">
        <v>16.5</v>
      </c>
      <c r="H33" s="53">
        <v>49.2</v>
      </c>
      <c r="I33" s="53">
        <v>11.1</v>
      </c>
      <c r="J33" s="53">
        <v>5.0999999999999996</v>
      </c>
      <c r="K33" s="26">
        <v>364.9</v>
      </c>
    </row>
    <row r="34" spans="2:11" ht="15" customHeight="1" x14ac:dyDescent="0.2">
      <c r="B34" s="64"/>
      <c r="C34" s="65" t="s">
        <v>63</v>
      </c>
      <c r="D34" s="21">
        <v>249.4</v>
      </c>
      <c r="E34" s="53">
        <v>97.6</v>
      </c>
      <c r="F34" s="53">
        <v>46.3</v>
      </c>
      <c r="G34" s="53">
        <v>4.5999999999999996</v>
      </c>
      <c r="H34" s="53">
        <v>145.4</v>
      </c>
      <c r="I34" s="53">
        <v>25.9</v>
      </c>
      <c r="J34" s="53">
        <v>2</v>
      </c>
      <c r="K34" s="26">
        <v>571.29999999999995</v>
      </c>
    </row>
    <row r="35" spans="2:11" ht="15" customHeight="1" x14ac:dyDescent="0.2">
      <c r="B35" s="68"/>
      <c r="C35" s="69" t="s">
        <v>8</v>
      </c>
      <c r="D35" s="23">
        <v>472</v>
      </c>
      <c r="E35" s="62">
        <v>670.1</v>
      </c>
      <c r="F35" s="62">
        <v>125</v>
      </c>
      <c r="G35" s="62">
        <v>688.1</v>
      </c>
      <c r="H35" s="62">
        <v>307.89999999999998</v>
      </c>
      <c r="I35" s="62">
        <v>58.2</v>
      </c>
      <c r="J35" s="62">
        <v>16.399999999999999</v>
      </c>
      <c r="K35" s="28">
        <v>2337.6</v>
      </c>
    </row>
    <row r="36" spans="2:11" ht="26.1" customHeight="1" x14ac:dyDescent="0.2">
      <c r="B36" s="102" t="s">
        <v>29</v>
      </c>
      <c r="C36" s="102"/>
      <c r="D36" s="102"/>
      <c r="E36" s="102"/>
      <c r="F36" s="102"/>
      <c r="G36" s="102"/>
      <c r="H36" s="102"/>
      <c r="I36" s="102"/>
      <c r="J36" s="102"/>
      <c r="K36" s="102"/>
    </row>
    <row r="37" spans="2:11" ht="11.25" customHeight="1" x14ac:dyDescent="0.2">
      <c r="B37" s="38" t="s">
        <v>30</v>
      </c>
    </row>
  </sheetData>
  <mergeCells count="4">
    <mergeCell ref="B10:B11"/>
    <mergeCell ref="C10:C11"/>
    <mergeCell ref="B36:K36"/>
    <mergeCell ref="B9:K9"/>
  </mergeCells>
  <pageMargins left="0.39370078740157483" right="0.39370078740157483" top="0.39370078740157483" bottom="0.39370078740157483" header="0" footer="0.39370078740157483"/>
  <pageSetup paperSize="9" scale="8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15.5703125" style="98" customWidth="1"/>
    <col min="3" max="11" width="10" style="98" customWidth="1"/>
    <col min="12" max="16384" width="11.42578125" style="98"/>
  </cols>
  <sheetData>
    <row r="1" spans="1:11" ht="12" customHeight="1" x14ac:dyDescent="0.2">
      <c r="A1" s="99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30" customHeight="1" x14ac:dyDescent="0.2">
      <c r="B9" s="91" t="str">
        <f>"Tabla 10. Población residente (en miles) por Tamaño del hogar al que pertenece según Nacionalidad y Sexo. Castilla y León."&amp;MID('Índice '!B12,10,20)</f>
        <v>Tabla 10. Población residente (en miles) por Tamaño del hogar al que pertenece según Nacionalidad y Sexo. Castilla y León. Datos a 01/07/2020</v>
      </c>
      <c r="C9" s="92"/>
      <c r="D9" s="92"/>
      <c r="E9" s="92"/>
      <c r="F9" s="92"/>
      <c r="G9" s="92"/>
      <c r="H9" s="92"/>
      <c r="I9" s="92"/>
      <c r="J9" s="92"/>
      <c r="K9" s="93"/>
    </row>
    <row r="10" spans="1:11" ht="12.75" customHeight="1" x14ac:dyDescent="0.2">
      <c r="B10" s="88" t="s">
        <v>64</v>
      </c>
      <c r="C10" s="14" t="s">
        <v>31</v>
      </c>
      <c r="D10" s="16"/>
      <c r="E10" s="16"/>
      <c r="F10" s="16"/>
      <c r="G10" s="16"/>
      <c r="H10" s="16"/>
      <c r="I10" s="16"/>
      <c r="J10" s="16"/>
      <c r="K10" s="30"/>
    </row>
    <row r="11" spans="1:11" ht="12" customHeight="1" x14ac:dyDescent="0.2">
      <c r="B11" s="89"/>
      <c r="C11" s="32" t="s">
        <v>32</v>
      </c>
      <c r="D11" s="33"/>
      <c r="E11" s="34"/>
      <c r="F11" s="35" t="s">
        <v>33</v>
      </c>
      <c r="G11" s="33"/>
      <c r="H11" s="34"/>
      <c r="I11" s="36" t="s">
        <v>8</v>
      </c>
      <c r="J11" s="36"/>
      <c r="K11" s="37"/>
    </row>
    <row r="12" spans="1:11" ht="12.75" customHeight="1" x14ac:dyDescent="0.2">
      <c r="B12" s="90"/>
      <c r="C12" s="12" t="s">
        <v>9</v>
      </c>
      <c r="D12" s="17" t="s">
        <v>10</v>
      </c>
      <c r="E12" s="12" t="s">
        <v>8</v>
      </c>
      <c r="F12" s="12" t="s">
        <v>9</v>
      </c>
      <c r="G12" s="17" t="s">
        <v>10</v>
      </c>
      <c r="H12" s="12" t="s">
        <v>8</v>
      </c>
      <c r="I12" s="12" t="s">
        <v>9</v>
      </c>
      <c r="J12" s="12" t="s">
        <v>10</v>
      </c>
      <c r="K12" s="27" t="s">
        <v>8</v>
      </c>
    </row>
    <row r="13" spans="1:11" ht="15" customHeight="1" x14ac:dyDescent="0.2">
      <c r="B13" s="15" t="s">
        <v>65</v>
      </c>
      <c r="C13" s="19">
        <v>145.5</v>
      </c>
      <c r="D13" s="20">
        <v>154.5</v>
      </c>
      <c r="E13" s="20">
        <v>300</v>
      </c>
      <c r="F13" s="20">
        <v>2.6</v>
      </c>
      <c r="G13" s="20">
        <v>5.2</v>
      </c>
      <c r="H13" s="20">
        <v>7.9</v>
      </c>
      <c r="I13" s="20">
        <v>148.1</v>
      </c>
      <c r="J13" s="20">
        <v>159.69999999999999</v>
      </c>
      <c r="K13" s="25">
        <v>307.89999999999998</v>
      </c>
    </row>
    <row r="14" spans="1:11" ht="15" customHeight="1" x14ac:dyDescent="0.2">
      <c r="B14" s="13" t="s">
        <v>66</v>
      </c>
      <c r="C14" s="21">
        <v>300.8</v>
      </c>
      <c r="D14" s="22">
        <v>330.9</v>
      </c>
      <c r="E14" s="22">
        <v>631.79999999999995</v>
      </c>
      <c r="F14" s="22">
        <v>9.1</v>
      </c>
      <c r="G14" s="22">
        <v>19.5</v>
      </c>
      <c r="H14" s="22">
        <v>28.6</v>
      </c>
      <c r="I14" s="22">
        <v>309.89999999999998</v>
      </c>
      <c r="J14" s="22">
        <v>350.5</v>
      </c>
      <c r="K14" s="26">
        <v>660.4</v>
      </c>
    </row>
    <row r="15" spans="1:11" ht="15" customHeight="1" x14ac:dyDescent="0.2">
      <c r="B15" s="13" t="s">
        <v>67</v>
      </c>
      <c r="C15" s="21">
        <v>281.2</v>
      </c>
      <c r="D15" s="22">
        <v>272.60000000000002</v>
      </c>
      <c r="E15" s="22">
        <v>553.79999999999995</v>
      </c>
      <c r="F15" s="22">
        <v>22.5</v>
      </c>
      <c r="G15" s="22">
        <v>20.399999999999999</v>
      </c>
      <c r="H15" s="22">
        <v>42.8</v>
      </c>
      <c r="I15" s="22">
        <v>303.60000000000002</v>
      </c>
      <c r="J15" s="22">
        <v>293</v>
      </c>
      <c r="K15" s="26">
        <v>596.6</v>
      </c>
    </row>
    <row r="16" spans="1:11" ht="15" customHeight="1" x14ac:dyDescent="0.2">
      <c r="B16" s="13" t="s">
        <v>68</v>
      </c>
      <c r="C16" s="21">
        <v>284.7</v>
      </c>
      <c r="D16" s="22">
        <v>274.89999999999998</v>
      </c>
      <c r="E16" s="22">
        <v>559.6</v>
      </c>
      <c r="F16" s="22">
        <v>17.899999999999999</v>
      </c>
      <c r="G16" s="22">
        <v>17.7</v>
      </c>
      <c r="H16" s="22">
        <v>35.6</v>
      </c>
      <c r="I16" s="22">
        <v>302.60000000000002</v>
      </c>
      <c r="J16" s="22">
        <v>292.60000000000002</v>
      </c>
      <c r="K16" s="26">
        <v>595.20000000000005</v>
      </c>
    </row>
    <row r="17" spans="1:11" ht="15" customHeight="1" x14ac:dyDescent="0.2">
      <c r="B17" s="13" t="s">
        <v>69</v>
      </c>
      <c r="C17" s="21">
        <v>69.2</v>
      </c>
      <c r="D17" s="22">
        <v>62.1</v>
      </c>
      <c r="E17" s="22">
        <v>131.30000000000001</v>
      </c>
      <c r="F17" s="22">
        <v>14.2</v>
      </c>
      <c r="G17" s="22">
        <v>11.7</v>
      </c>
      <c r="H17" s="22">
        <v>25.9</v>
      </c>
      <c r="I17" s="22">
        <v>83.4</v>
      </c>
      <c r="J17" s="22">
        <v>73.8</v>
      </c>
      <c r="K17" s="26">
        <v>157.19999999999999</v>
      </c>
    </row>
    <row r="18" spans="1:11" ht="15" customHeight="1" x14ac:dyDescent="0.2">
      <c r="B18" s="13" t="s">
        <v>70</v>
      </c>
      <c r="C18" s="21">
        <v>4.9000000000000004</v>
      </c>
      <c r="D18" s="22">
        <v>5</v>
      </c>
      <c r="E18" s="22">
        <v>9.9</v>
      </c>
      <c r="F18" s="22">
        <v>2.6</v>
      </c>
      <c r="G18" s="22">
        <v>4.0999999999999996</v>
      </c>
      <c r="H18" s="22">
        <v>6.7</v>
      </c>
      <c r="I18" s="22">
        <v>7.5</v>
      </c>
      <c r="J18" s="22">
        <v>9.1</v>
      </c>
      <c r="K18" s="26">
        <v>16.600000000000001</v>
      </c>
    </row>
    <row r="19" spans="1:11" ht="15" customHeight="1" x14ac:dyDescent="0.2">
      <c r="B19" s="13" t="s">
        <v>71</v>
      </c>
      <c r="C19" s="21">
        <v>0.1</v>
      </c>
      <c r="D19" s="22">
        <v>0.5</v>
      </c>
      <c r="E19" s="22">
        <v>0.5</v>
      </c>
      <c r="F19" s="22">
        <v>1.8</v>
      </c>
      <c r="G19" s="22">
        <v>1.4</v>
      </c>
      <c r="H19" s="22">
        <v>3.2</v>
      </c>
      <c r="I19" s="22">
        <v>1.9</v>
      </c>
      <c r="J19" s="22">
        <v>1.9</v>
      </c>
      <c r="K19" s="26">
        <v>3.8</v>
      </c>
    </row>
    <row r="20" spans="1:11" ht="15" customHeight="1" x14ac:dyDescent="0.2">
      <c r="B20" s="13" t="s">
        <v>72</v>
      </c>
      <c r="C20" s="21" t="s">
        <v>166</v>
      </c>
      <c r="D20" s="22" t="s">
        <v>166</v>
      </c>
      <c r="E20" s="22" t="s">
        <v>166</v>
      </c>
      <c r="F20" s="22" t="s">
        <v>166</v>
      </c>
      <c r="G20" s="22" t="s">
        <v>166</v>
      </c>
      <c r="H20" s="22" t="s">
        <v>166</v>
      </c>
      <c r="I20" s="22" t="s">
        <v>166</v>
      </c>
      <c r="J20" s="22" t="s">
        <v>166</v>
      </c>
      <c r="K20" s="26" t="s">
        <v>166</v>
      </c>
    </row>
    <row r="21" spans="1:11" ht="15" customHeight="1" x14ac:dyDescent="0.2">
      <c r="A21" s="101"/>
      <c r="B21" s="29" t="s">
        <v>8</v>
      </c>
      <c r="C21" s="23">
        <v>1086.4000000000001</v>
      </c>
      <c r="D21" s="24">
        <v>1100.4000000000001</v>
      </c>
      <c r="E21" s="24">
        <v>2186.8000000000002</v>
      </c>
      <c r="F21" s="24">
        <v>70.7</v>
      </c>
      <c r="G21" s="24">
        <v>80</v>
      </c>
      <c r="H21" s="24">
        <v>150.69999999999999</v>
      </c>
      <c r="I21" s="24">
        <v>1157.0999999999999</v>
      </c>
      <c r="J21" s="24">
        <v>1180.5</v>
      </c>
      <c r="K21" s="28">
        <v>2337.6</v>
      </c>
    </row>
    <row r="22" spans="1:11" ht="24" customHeight="1" x14ac:dyDescent="0.2">
      <c r="B22" s="102" t="s">
        <v>29</v>
      </c>
      <c r="C22" s="102"/>
      <c r="D22" s="102"/>
      <c r="E22" s="102"/>
      <c r="F22" s="102"/>
      <c r="G22" s="102"/>
      <c r="H22" s="102"/>
      <c r="I22" s="102"/>
      <c r="J22" s="102"/>
      <c r="K22" s="102"/>
    </row>
    <row r="23" spans="1:11" x14ac:dyDescent="0.2">
      <c r="B23" s="38" t="s">
        <v>30</v>
      </c>
    </row>
    <row r="24" spans="1:11" x14ac:dyDescent="0.2">
      <c r="B24" s="31"/>
    </row>
    <row r="25" spans="1:11" x14ac:dyDescent="0.2">
      <c r="B25" s="31"/>
    </row>
    <row r="26" spans="1:11" x14ac:dyDescent="0.2">
      <c r="B26" s="31"/>
      <c r="C26" s="40"/>
      <c r="D26" s="40"/>
      <c r="E26" s="40"/>
      <c r="F26" s="40"/>
      <c r="G26" s="40"/>
      <c r="H26" s="40"/>
      <c r="I26" s="40"/>
      <c r="J26" s="40"/>
      <c r="K26" s="40"/>
    </row>
    <row r="27" spans="1:11" x14ac:dyDescent="0.2">
      <c r="B27" s="31"/>
    </row>
    <row r="28" spans="1:11" x14ac:dyDescent="0.2">
      <c r="B28" s="31"/>
    </row>
    <row r="29" spans="1:11" x14ac:dyDescent="0.2">
      <c r="B29" s="31"/>
    </row>
    <row r="30" spans="1:11" x14ac:dyDescent="0.2">
      <c r="B30" s="31"/>
    </row>
    <row r="31" spans="1:11" x14ac:dyDescent="0.2">
      <c r="B31" s="31"/>
    </row>
    <row r="32" spans="1:11" x14ac:dyDescent="0.2">
      <c r="B32" s="31"/>
    </row>
    <row r="33" spans="2:2" x14ac:dyDescent="0.2">
      <c r="B33" s="31"/>
    </row>
    <row r="34" spans="2:2" x14ac:dyDescent="0.2">
      <c r="B34" s="31"/>
    </row>
    <row r="35" spans="2:2" x14ac:dyDescent="0.2">
      <c r="B35" s="31"/>
    </row>
    <row r="36" spans="2:2" x14ac:dyDescent="0.2">
      <c r="B36" s="31"/>
    </row>
    <row r="37" spans="2:2" x14ac:dyDescent="0.2">
      <c r="B37" s="31"/>
    </row>
    <row r="38" spans="2:2" x14ac:dyDescent="0.2">
      <c r="B38" s="31"/>
    </row>
    <row r="39" spans="2:2" x14ac:dyDescent="0.2">
      <c r="B39" s="31"/>
    </row>
    <row r="40" spans="2:2" x14ac:dyDescent="0.2">
      <c r="B40" s="31"/>
    </row>
    <row r="41" spans="2:2" x14ac:dyDescent="0.2">
      <c r="B41" s="31"/>
    </row>
    <row r="42" spans="2:2" x14ac:dyDescent="0.2">
      <c r="B42" s="31"/>
    </row>
    <row r="43" spans="2:2" x14ac:dyDescent="0.2">
      <c r="B43" s="31"/>
    </row>
    <row r="44" spans="2:2" x14ac:dyDescent="0.2">
      <c r="B44" s="31"/>
    </row>
  </sheetData>
  <mergeCells count="3">
    <mergeCell ref="B10:B12"/>
    <mergeCell ref="B22:K22"/>
    <mergeCell ref="B9:K9"/>
  </mergeCells>
  <pageMargins left="0.39370078740157483" right="0.39370078740157483" top="0.39370078740157483" bottom="0.39370078740157483" header="0" footer="0.3937007874015748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98" customWidth="1"/>
    <col min="2" max="2" width="10.7109375" style="98" customWidth="1"/>
    <col min="3" max="3" width="13.42578125" style="98" customWidth="1"/>
    <col min="4" max="12" width="15.42578125" style="98" customWidth="1"/>
    <col min="13" max="16384" width="11.42578125" style="98"/>
  </cols>
  <sheetData>
    <row r="1" spans="1:12" ht="12" customHeight="1" x14ac:dyDescent="0.2">
      <c r="A1" s="99"/>
    </row>
    <row r="2" spans="1:12" ht="12" customHeight="1" x14ac:dyDescent="0.2"/>
    <row r="3" spans="1:12" ht="12" customHeight="1" x14ac:dyDescent="0.2"/>
    <row r="4" spans="1:12" ht="12" customHeight="1" x14ac:dyDescent="0.2"/>
    <row r="5" spans="1:12" ht="12" customHeight="1" x14ac:dyDescent="0.2"/>
    <row r="6" spans="1:12" ht="12" customHeight="1" x14ac:dyDescent="0.2"/>
    <row r="7" spans="1:12" ht="12" customHeight="1" x14ac:dyDescent="0.2"/>
    <row r="8" spans="1:12" ht="12" customHeight="1" x14ac:dyDescent="0.2"/>
    <row r="9" spans="1:12" ht="30" customHeight="1" x14ac:dyDescent="0.2">
      <c r="B9" s="91" t="str">
        <f>"Tabla 11. Población residente (en miles) por  Sexo y Grupo de edad según Tamaño del hogar al que pertenece. 
Castilla y León."&amp;MID('Índice '!B12,10,20)</f>
        <v>Tabla 11. Población residente (en miles) por  Sexo y Grupo de edad según Tamaño del hogar al que pertenece. 
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3"/>
    </row>
    <row r="10" spans="1:12" ht="12.75" customHeight="1" x14ac:dyDescent="0.2">
      <c r="B10" s="94" t="s">
        <v>56</v>
      </c>
      <c r="C10" s="96" t="s">
        <v>1</v>
      </c>
      <c r="D10" s="16" t="s">
        <v>64</v>
      </c>
      <c r="E10" s="16"/>
      <c r="F10" s="16"/>
      <c r="G10" s="16"/>
      <c r="H10" s="16"/>
      <c r="I10" s="16"/>
      <c r="J10" s="16"/>
      <c r="K10" s="16"/>
      <c r="L10" s="30"/>
    </row>
    <row r="11" spans="1:12" ht="12.75" customHeight="1" x14ac:dyDescent="0.2">
      <c r="B11" s="95"/>
      <c r="C11" s="97"/>
      <c r="D11" s="48" t="s">
        <v>65</v>
      </c>
      <c r="E11" s="17" t="s">
        <v>66</v>
      </c>
      <c r="F11" s="17" t="s">
        <v>67</v>
      </c>
      <c r="G11" s="17" t="s">
        <v>68</v>
      </c>
      <c r="H11" s="17" t="s">
        <v>69</v>
      </c>
      <c r="I11" s="17" t="s">
        <v>70</v>
      </c>
      <c r="J11" s="17" t="s">
        <v>71</v>
      </c>
      <c r="K11" s="12" t="s">
        <v>72</v>
      </c>
      <c r="L11" s="27" t="s">
        <v>8</v>
      </c>
    </row>
    <row r="12" spans="1:12" ht="15" customHeight="1" x14ac:dyDescent="0.2">
      <c r="B12" s="70" t="s">
        <v>9</v>
      </c>
      <c r="C12" s="73" t="s">
        <v>11</v>
      </c>
      <c r="D12" s="19" t="s">
        <v>166</v>
      </c>
      <c r="E12" s="52">
        <v>1.1000000000000001</v>
      </c>
      <c r="F12" s="52">
        <v>17.600000000000001</v>
      </c>
      <c r="G12" s="52">
        <v>17.399999999999999</v>
      </c>
      <c r="H12" s="52">
        <v>4.4000000000000004</v>
      </c>
      <c r="I12" s="52">
        <v>0.4</v>
      </c>
      <c r="J12" s="52" t="s">
        <v>166</v>
      </c>
      <c r="K12" s="20" t="s">
        <v>166</v>
      </c>
      <c r="L12" s="25">
        <v>40.799999999999997</v>
      </c>
    </row>
    <row r="13" spans="1:12" ht="15" customHeight="1" x14ac:dyDescent="0.2">
      <c r="B13" s="71"/>
      <c r="C13" s="74" t="s">
        <v>12</v>
      </c>
      <c r="D13" s="58" t="s">
        <v>166</v>
      </c>
      <c r="E13" s="59">
        <v>2.4</v>
      </c>
      <c r="F13" s="59">
        <v>11.2</v>
      </c>
      <c r="G13" s="59">
        <v>27</v>
      </c>
      <c r="H13" s="59">
        <v>8</v>
      </c>
      <c r="I13" s="59">
        <v>0.4</v>
      </c>
      <c r="J13" s="59">
        <v>0.9</v>
      </c>
      <c r="K13" s="60" t="s">
        <v>166</v>
      </c>
      <c r="L13" s="61">
        <v>50</v>
      </c>
    </row>
    <row r="14" spans="1:12" ht="15" customHeight="1" x14ac:dyDescent="0.2">
      <c r="B14" s="71"/>
      <c r="C14" s="74" t="s">
        <v>13</v>
      </c>
      <c r="D14" s="58" t="s">
        <v>166</v>
      </c>
      <c r="E14" s="59">
        <v>2.6</v>
      </c>
      <c r="F14" s="59">
        <v>13.8</v>
      </c>
      <c r="G14" s="59">
        <v>26</v>
      </c>
      <c r="H14" s="59">
        <v>10.199999999999999</v>
      </c>
      <c r="I14" s="59">
        <v>1</v>
      </c>
      <c r="J14" s="59">
        <v>0.5</v>
      </c>
      <c r="K14" s="60" t="s">
        <v>166</v>
      </c>
      <c r="L14" s="61">
        <v>54.2</v>
      </c>
    </row>
    <row r="15" spans="1:12" ht="15" customHeight="1" x14ac:dyDescent="0.2">
      <c r="B15" s="71"/>
      <c r="C15" s="74" t="s">
        <v>14</v>
      </c>
      <c r="D15" s="58" t="s">
        <v>166</v>
      </c>
      <c r="E15" s="59">
        <v>3.5</v>
      </c>
      <c r="F15" s="59">
        <v>11.5</v>
      </c>
      <c r="G15" s="59">
        <v>29.7</v>
      </c>
      <c r="H15" s="59">
        <v>8.1</v>
      </c>
      <c r="I15" s="59">
        <v>0.6</v>
      </c>
      <c r="J15" s="59" t="s">
        <v>166</v>
      </c>
      <c r="K15" s="60" t="s">
        <v>166</v>
      </c>
      <c r="L15" s="61">
        <v>53.3</v>
      </c>
    </row>
    <row r="16" spans="1:12" ht="15" customHeight="1" x14ac:dyDescent="0.2">
      <c r="B16" s="71"/>
      <c r="C16" s="74" t="s">
        <v>15</v>
      </c>
      <c r="D16" s="58">
        <v>0.9</v>
      </c>
      <c r="E16" s="59">
        <v>5.3</v>
      </c>
      <c r="F16" s="59">
        <v>17.100000000000001</v>
      </c>
      <c r="G16" s="59">
        <v>22.1</v>
      </c>
      <c r="H16" s="59">
        <v>6.3</v>
      </c>
      <c r="I16" s="59">
        <v>0.8</v>
      </c>
      <c r="J16" s="59" t="s">
        <v>166</v>
      </c>
      <c r="K16" s="60" t="s">
        <v>166</v>
      </c>
      <c r="L16" s="61">
        <v>52.5</v>
      </c>
    </row>
    <row r="17" spans="2:12" ht="15" customHeight="1" x14ac:dyDescent="0.2">
      <c r="B17" s="71"/>
      <c r="C17" s="74" t="s">
        <v>16</v>
      </c>
      <c r="D17" s="58">
        <v>5.9</v>
      </c>
      <c r="E17" s="59">
        <v>8.8000000000000007</v>
      </c>
      <c r="F17" s="59">
        <v>17.8</v>
      </c>
      <c r="G17" s="59">
        <v>14.7</v>
      </c>
      <c r="H17" s="59">
        <v>6.6</v>
      </c>
      <c r="I17" s="59">
        <v>0.7</v>
      </c>
      <c r="J17" s="59" t="s">
        <v>166</v>
      </c>
      <c r="K17" s="60" t="s">
        <v>166</v>
      </c>
      <c r="L17" s="61">
        <v>54.5</v>
      </c>
    </row>
    <row r="18" spans="2:12" ht="15" customHeight="1" x14ac:dyDescent="0.2">
      <c r="B18" s="71"/>
      <c r="C18" s="74" t="s">
        <v>17</v>
      </c>
      <c r="D18" s="58">
        <v>7.6</v>
      </c>
      <c r="E18" s="59">
        <v>17.600000000000001</v>
      </c>
      <c r="F18" s="59">
        <v>19.399999999999999</v>
      </c>
      <c r="G18" s="59">
        <v>11.5</v>
      </c>
      <c r="H18" s="59">
        <v>3.3</v>
      </c>
      <c r="I18" s="59">
        <v>0.2</v>
      </c>
      <c r="J18" s="59" t="s">
        <v>166</v>
      </c>
      <c r="K18" s="60" t="s">
        <v>166</v>
      </c>
      <c r="L18" s="61">
        <v>59.6</v>
      </c>
    </row>
    <row r="19" spans="2:12" ht="15" customHeight="1" x14ac:dyDescent="0.2">
      <c r="B19" s="71"/>
      <c r="C19" s="74" t="s">
        <v>18</v>
      </c>
      <c r="D19" s="58">
        <v>8.1</v>
      </c>
      <c r="E19" s="59">
        <v>12.8</v>
      </c>
      <c r="F19" s="59">
        <v>24</v>
      </c>
      <c r="G19" s="59">
        <v>19.600000000000001</v>
      </c>
      <c r="H19" s="59">
        <v>6.8</v>
      </c>
      <c r="I19" s="59">
        <v>0.7</v>
      </c>
      <c r="J19" s="59">
        <v>0.5</v>
      </c>
      <c r="K19" s="60" t="s">
        <v>166</v>
      </c>
      <c r="L19" s="61">
        <v>72.400000000000006</v>
      </c>
    </row>
    <row r="20" spans="2:12" ht="15" customHeight="1" x14ac:dyDescent="0.2">
      <c r="B20" s="71"/>
      <c r="C20" s="74" t="s">
        <v>19</v>
      </c>
      <c r="D20" s="58">
        <v>15.2</v>
      </c>
      <c r="E20" s="59">
        <v>14.7</v>
      </c>
      <c r="F20" s="59">
        <v>21</v>
      </c>
      <c r="G20" s="59">
        <v>31.9</v>
      </c>
      <c r="H20" s="59">
        <v>5</v>
      </c>
      <c r="I20" s="59">
        <v>1.2</v>
      </c>
      <c r="J20" s="59" t="s">
        <v>166</v>
      </c>
      <c r="K20" s="60" t="s">
        <v>166</v>
      </c>
      <c r="L20" s="61">
        <v>89</v>
      </c>
    </row>
    <row r="21" spans="2:12" ht="15" customHeight="1" x14ac:dyDescent="0.2">
      <c r="B21" s="71"/>
      <c r="C21" s="74" t="s">
        <v>20</v>
      </c>
      <c r="D21" s="58">
        <v>16.600000000000001</v>
      </c>
      <c r="E21" s="59">
        <v>15.6</v>
      </c>
      <c r="F21" s="59">
        <v>27</v>
      </c>
      <c r="G21" s="59">
        <v>28.5</v>
      </c>
      <c r="H21" s="59">
        <v>5.0999999999999996</v>
      </c>
      <c r="I21" s="59">
        <v>0.1</v>
      </c>
      <c r="J21" s="59" t="s">
        <v>166</v>
      </c>
      <c r="K21" s="60" t="s">
        <v>166</v>
      </c>
      <c r="L21" s="61">
        <v>92.9</v>
      </c>
    </row>
    <row r="22" spans="2:12" ht="15" customHeight="1" x14ac:dyDescent="0.2">
      <c r="B22" s="71"/>
      <c r="C22" s="74" t="s">
        <v>21</v>
      </c>
      <c r="D22" s="58">
        <v>15.8</v>
      </c>
      <c r="E22" s="59">
        <v>20.2</v>
      </c>
      <c r="F22" s="59">
        <v>21.5</v>
      </c>
      <c r="G22" s="59">
        <v>32.1</v>
      </c>
      <c r="H22" s="59">
        <v>4.8</v>
      </c>
      <c r="I22" s="59">
        <v>0.4</v>
      </c>
      <c r="J22" s="59" t="s">
        <v>166</v>
      </c>
      <c r="K22" s="60" t="s">
        <v>166</v>
      </c>
      <c r="L22" s="61">
        <v>94.8</v>
      </c>
    </row>
    <row r="23" spans="2:12" ht="15" customHeight="1" x14ac:dyDescent="0.2">
      <c r="B23" s="71"/>
      <c r="C23" s="74" t="s">
        <v>22</v>
      </c>
      <c r="D23" s="58">
        <v>16.7</v>
      </c>
      <c r="E23" s="59">
        <v>25.1</v>
      </c>
      <c r="F23" s="59">
        <v>27.3</v>
      </c>
      <c r="G23" s="59">
        <v>20</v>
      </c>
      <c r="H23" s="59">
        <v>6.2</v>
      </c>
      <c r="I23" s="59">
        <v>0.1</v>
      </c>
      <c r="J23" s="59" t="s">
        <v>166</v>
      </c>
      <c r="K23" s="60" t="s">
        <v>166</v>
      </c>
      <c r="L23" s="61">
        <v>95.4</v>
      </c>
    </row>
    <row r="24" spans="2:12" ht="15" customHeight="1" x14ac:dyDescent="0.2">
      <c r="B24" s="71"/>
      <c r="C24" s="74" t="s">
        <v>23</v>
      </c>
      <c r="D24" s="58">
        <v>11.7</v>
      </c>
      <c r="E24" s="59">
        <v>34.9</v>
      </c>
      <c r="F24" s="59">
        <v>25.1</v>
      </c>
      <c r="G24" s="59">
        <v>11.8</v>
      </c>
      <c r="H24" s="59">
        <v>4.3</v>
      </c>
      <c r="I24" s="59">
        <v>0.5</v>
      </c>
      <c r="J24" s="59" t="s">
        <v>166</v>
      </c>
      <c r="K24" s="60" t="s">
        <v>166</v>
      </c>
      <c r="L24" s="61">
        <v>88.4</v>
      </c>
    </row>
    <row r="25" spans="2:12" ht="15" customHeight="1" x14ac:dyDescent="0.2">
      <c r="B25" s="71"/>
      <c r="C25" s="74" t="s">
        <v>24</v>
      </c>
      <c r="D25" s="21">
        <v>12</v>
      </c>
      <c r="E25" s="53">
        <v>36.4</v>
      </c>
      <c r="F25" s="53">
        <v>17.600000000000001</v>
      </c>
      <c r="G25" s="53">
        <v>2.9</v>
      </c>
      <c r="H25" s="53">
        <v>1.9</v>
      </c>
      <c r="I25" s="53">
        <v>0.1</v>
      </c>
      <c r="J25" s="53" t="s">
        <v>166</v>
      </c>
      <c r="K25" s="22" t="s">
        <v>166</v>
      </c>
      <c r="L25" s="26">
        <v>70.900000000000006</v>
      </c>
    </row>
    <row r="26" spans="2:12" ht="15" customHeight="1" x14ac:dyDescent="0.2">
      <c r="B26" s="71"/>
      <c r="C26" s="74" t="s">
        <v>25</v>
      </c>
      <c r="D26" s="21">
        <v>13.1</v>
      </c>
      <c r="E26" s="53">
        <v>33.4</v>
      </c>
      <c r="F26" s="53">
        <v>13.7</v>
      </c>
      <c r="G26" s="53">
        <v>3.8</v>
      </c>
      <c r="H26" s="53">
        <v>0.5</v>
      </c>
      <c r="I26" s="53">
        <v>0</v>
      </c>
      <c r="J26" s="53" t="s">
        <v>166</v>
      </c>
      <c r="K26" s="22" t="s">
        <v>166</v>
      </c>
      <c r="L26" s="26">
        <v>64.599999999999994</v>
      </c>
    </row>
    <row r="27" spans="2:12" ht="15" customHeight="1" x14ac:dyDescent="0.2">
      <c r="B27" s="71"/>
      <c r="C27" s="74" t="s">
        <v>26</v>
      </c>
      <c r="D27" s="21">
        <v>8.1</v>
      </c>
      <c r="E27" s="53">
        <v>32.1</v>
      </c>
      <c r="F27" s="53">
        <v>6.6</v>
      </c>
      <c r="G27" s="53">
        <v>2.9</v>
      </c>
      <c r="H27" s="53">
        <v>0.9</v>
      </c>
      <c r="I27" s="53">
        <v>0</v>
      </c>
      <c r="J27" s="53" t="s">
        <v>166</v>
      </c>
      <c r="K27" s="22" t="s">
        <v>166</v>
      </c>
      <c r="L27" s="26">
        <v>50.6</v>
      </c>
    </row>
    <row r="28" spans="2:12" ht="15" customHeight="1" x14ac:dyDescent="0.2">
      <c r="B28" s="71"/>
      <c r="C28" s="74" t="s">
        <v>27</v>
      </c>
      <c r="D28" s="21">
        <v>6</v>
      </c>
      <c r="E28" s="53">
        <v>19.8</v>
      </c>
      <c r="F28" s="53">
        <v>6.5</v>
      </c>
      <c r="G28" s="53">
        <v>0.4</v>
      </c>
      <c r="H28" s="53" t="s">
        <v>166</v>
      </c>
      <c r="I28" s="53">
        <v>0</v>
      </c>
      <c r="J28" s="53" t="s">
        <v>166</v>
      </c>
      <c r="K28" s="22" t="s">
        <v>166</v>
      </c>
      <c r="L28" s="26">
        <v>32.799999999999997</v>
      </c>
    </row>
    <row r="29" spans="2:12" ht="15" customHeight="1" x14ac:dyDescent="0.2">
      <c r="B29" s="71"/>
      <c r="C29" s="74" t="s">
        <v>28</v>
      </c>
      <c r="D29" s="21">
        <v>10.199999999999999</v>
      </c>
      <c r="E29" s="53">
        <v>23.8</v>
      </c>
      <c r="F29" s="53">
        <v>5</v>
      </c>
      <c r="G29" s="53">
        <v>0.3</v>
      </c>
      <c r="H29" s="53">
        <v>1</v>
      </c>
      <c r="I29" s="53" t="s">
        <v>166</v>
      </c>
      <c r="J29" s="53" t="s">
        <v>166</v>
      </c>
      <c r="K29" s="22" t="s">
        <v>166</v>
      </c>
      <c r="L29" s="26">
        <v>40.299999999999997</v>
      </c>
    </row>
    <row r="30" spans="2:12" ht="15" customHeight="1" x14ac:dyDescent="0.2">
      <c r="B30" s="72"/>
      <c r="C30" s="76" t="s">
        <v>8</v>
      </c>
      <c r="D30" s="54">
        <v>148.1</v>
      </c>
      <c r="E30" s="55">
        <v>309.89999999999998</v>
      </c>
      <c r="F30" s="55">
        <v>303.60000000000002</v>
      </c>
      <c r="G30" s="55">
        <v>302.60000000000002</v>
      </c>
      <c r="H30" s="55">
        <v>83.4</v>
      </c>
      <c r="I30" s="55">
        <v>7.5</v>
      </c>
      <c r="J30" s="55">
        <v>1.9</v>
      </c>
      <c r="K30" s="56" t="s">
        <v>166</v>
      </c>
      <c r="L30" s="57">
        <v>1157.0999999999999</v>
      </c>
    </row>
    <row r="31" spans="2:12" ht="15" customHeight="1" x14ac:dyDescent="0.2">
      <c r="B31" s="63" t="s">
        <v>10</v>
      </c>
      <c r="C31" s="77" t="s">
        <v>11</v>
      </c>
      <c r="D31" s="58" t="s">
        <v>166</v>
      </c>
      <c r="E31" s="59">
        <v>1.3</v>
      </c>
      <c r="F31" s="59">
        <v>12</v>
      </c>
      <c r="G31" s="59">
        <v>19.8</v>
      </c>
      <c r="H31" s="59">
        <v>3</v>
      </c>
      <c r="I31" s="59">
        <v>1.5</v>
      </c>
      <c r="J31" s="59">
        <v>1</v>
      </c>
      <c r="K31" s="60" t="s">
        <v>166</v>
      </c>
      <c r="L31" s="61">
        <v>38.6</v>
      </c>
    </row>
    <row r="32" spans="2:12" ht="15" customHeight="1" x14ac:dyDescent="0.2">
      <c r="B32" s="64"/>
      <c r="C32" s="74" t="s">
        <v>12</v>
      </c>
      <c r="D32" s="21" t="s">
        <v>166</v>
      </c>
      <c r="E32" s="53">
        <v>4.3</v>
      </c>
      <c r="F32" s="53">
        <v>10.199999999999999</v>
      </c>
      <c r="G32" s="53">
        <v>25.3</v>
      </c>
      <c r="H32" s="53">
        <v>5.6</v>
      </c>
      <c r="I32" s="53">
        <v>0.9</v>
      </c>
      <c r="J32" s="53">
        <v>0.1</v>
      </c>
      <c r="K32" s="22" t="s">
        <v>166</v>
      </c>
      <c r="L32" s="26">
        <v>46.4</v>
      </c>
    </row>
    <row r="33" spans="2:12" ht="15" customHeight="1" x14ac:dyDescent="0.2">
      <c r="B33" s="64"/>
      <c r="C33" s="74" t="s">
        <v>13</v>
      </c>
      <c r="D33" s="21" t="s">
        <v>166</v>
      </c>
      <c r="E33" s="53">
        <v>3.3</v>
      </c>
      <c r="F33" s="53">
        <v>12.4</v>
      </c>
      <c r="G33" s="53">
        <v>25.8</v>
      </c>
      <c r="H33" s="53">
        <v>9.1</v>
      </c>
      <c r="I33" s="53">
        <v>0.3</v>
      </c>
      <c r="J33" s="53">
        <v>0.1</v>
      </c>
      <c r="K33" s="22" t="s">
        <v>166</v>
      </c>
      <c r="L33" s="26">
        <v>50.9</v>
      </c>
    </row>
    <row r="34" spans="2:12" ht="15" customHeight="1" x14ac:dyDescent="0.2">
      <c r="B34" s="64"/>
      <c r="C34" s="74" t="s">
        <v>14</v>
      </c>
      <c r="D34" s="21" t="s">
        <v>166</v>
      </c>
      <c r="E34" s="53">
        <v>2.9</v>
      </c>
      <c r="F34" s="53">
        <v>12.4</v>
      </c>
      <c r="G34" s="53">
        <v>28.1</v>
      </c>
      <c r="H34" s="53">
        <v>6.3</v>
      </c>
      <c r="I34" s="53">
        <v>0.9</v>
      </c>
      <c r="J34" s="53" t="s">
        <v>166</v>
      </c>
      <c r="K34" s="22" t="s">
        <v>166</v>
      </c>
      <c r="L34" s="26">
        <v>50.6</v>
      </c>
    </row>
    <row r="35" spans="2:12" ht="15" customHeight="1" x14ac:dyDescent="0.2">
      <c r="B35" s="64"/>
      <c r="C35" s="74" t="s">
        <v>15</v>
      </c>
      <c r="D35" s="21">
        <v>0.7</v>
      </c>
      <c r="E35" s="53">
        <v>8.6</v>
      </c>
      <c r="F35" s="53">
        <v>15.2</v>
      </c>
      <c r="G35" s="53">
        <v>19.100000000000001</v>
      </c>
      <c r="H35" s="53">
        <v>6.1</v>
      </c>
      <c r="I35" s="53">
        <v>1</v>
      </c>
      <c r="J35" s="53" t="s">
        <v>166</v>
      </c>
      <c r="K35" s="22" t="s">
        <v>166</v>
      </c>
      <c r="L35" s="26">
        <v>50.6</v>
      </c>
    </row>
    <row r="36" spans="2:12" ht="15" customHeight="1" x14ac:dyDescent="0.2">
      <c r="B36" s="64"/>
      <c r="C36" s="74" t="s">
        <v>16</v>
      </c>
      <c r="D36" s="21">
        <v>6.3</v>
      </c>
      <c r="E36" s="53">
        <v>12.6</v>
      </c>
      <c r="F36" s="53">
        <v>13.8</v>
      </c>
      <c r="G36" s="53">
        <v>13.9</v>
      </c>
      <c r="H36" s="53">
        <v>4.5</v>
      </c>
      <c r="I36" s="53">
        <v>0.3</v>
      </c>
      <c r="J36" s="53">
        <v>0</v>
      </c>
      <c r="K36" s="22" t="s">
        <v>166</v>
      </c>
      <c r="L36" s="26">
        <v>51.4</v>
      </c>
    </row>
    <row r="37" spans="2:12" ht="15" customHeight="1" x14ac:dyDescent="0.2">
      <c r="B37" s="64"/>
      <c r="C37" s="74" t="s">
        <v>17</v>
      </c>
      <c r="D37" s="21">
        <v>7.5</v>
      </c>
      <c r="E37" s="53">
        <v>17.5</v>
      </c>
      <c r="F37" s="53">
        <v>19.100000000000001</v>
      </c>
      <c r="G37" s="53">
        <v>9.3000000000000007</v>
      </c>
      <c r="H37" s="53">
        <v>3.7</v>
      </c>
      <c r="I37" s="53">
        <v>0.2</v>
      </c>
      <c r="J37" s="53">
        <v>0.1</v>
      </c>
      <c r="K37" s="22" t="s">
        <v>166</v>
      </c>
      <c r="L37" s="26">
        <v>57.4</v>
      </c>
    </row>
    <row r="38" spans="2:12" ht="15" customHeight="1" x14ac:dyDescent="0.2">
      <c r="B38" s="64"/>
      <c r="C38" s="74" t="s">
        <v>18</v>
      </c>
      <c r="D38" s="21">
        <v>5.0999999999999996</v>
      </c>
      <c r="E38" s="53">
        <v>11.3</v>
      </c>
      <c r="F38" s="53">
        <v>26.3</v>
      </c>
      <c r="G38" s="53">
        <v>20.5</v>
      </c>
      <c r="H38" s="53">
        <v>5.3</v>
      </c>
      <c r="I38" s="53">
        <v>1.6</v>
      </c>
      <c r="J38" s="53">
        <v>0.5</v>
      </c>
      <c r="K38" s="22" t="s">
        <v>166</v>
      </c>
      <c r="L38" s="26">
        <v>70.599999999999994</v>
      </c>
    </row>
    <row r="39" spans="2:12" ht="15" customHeight="1" x14ac:dyDescent="0.2">
      <c r="B39" s="64"/>
      <c r="C39" s="74" t="s">
        <v>19</v>
      </c>
      <c r="D39" s="21">
        <v>9</v>
      </c>
      <c r="E39" s="53">
        <v>14</v>
      </c>
      <c r="F39" s="53">
        <v>26.2</v>
      </c>
      <c r="G39" s="53">
        <v>30.7</v>
      </c>
      <c r="H39" s="53">
        <v>6.4</v>
      </c>
      <c r="I39" s="53">
        <v>0.5</v>
      </c>
      <c r="J39" s="53" t="s">
        <v>166</v>
      </c>
      <c r="K39" s="22" t="s">
        <v>166</v>
      </c>
      <c r="L39" s="26">
        <v>86.7</v>
      </c>
    </row>
    <row r="40" spans="2:12" ht="15" customHeight="1" x14ac:dyDescent="0.2">
      <c r="B40" s="64"/>
      <c r="C40" s="74" t="s">
        <v>20</v>
      </c>
      <c r="D40" s="21">
        <v>6.5</v>
      </c>
      <c r="E40" s="53">
        <v>20.399999999999999</v>
      </c>
      <c r="F40" s="53">
        <v>23.7</v>
      </c>
      <c r="G40" s="53">
        <v>34.5</v>
      </c>
      <c r="H40" s="53">
        <v>4.8</v>
      </c>
      <c r="I40" s="53">
        <v>0.2</v>
      </c>
      <c r="J40" s="53">
        <v>0</v>
      </c>
      <c r="K40" s="22" t="s">
        <v>166</v>
      </c>
      <c r="L40" s="26">
        <v>90.1</v>
      </c>
    </row>
    <row r="41" spans="2:12" ht="15" customHeight="1" x14ac:dyDescent="0.2">
      <c r="B41" s="64"/>
      <c r="C41" s="74" t="s">
        <v>21</v>
      </c>
      <c r="D41" s="21">
        <v>7.7</v>
      </c>
      <c r="E41" s="53">
        <v>26.3</v>
      </c>
      <c r="F41" s="53">
        <v>26.5</v>
      </c>
      <c r="G41" s="53">
        <v>26.9</v>
      </c>
      <c r="H41" s="53">
        <v>6.1</v>
      </c>
      <c r="I41" s="53">
        <v>0.2</v>
      </c>
      <c r="J41" s="53">
        <v>0.1</v>
      </c>
      <c r="K41" s="22" t="s">
        <v>166</v>
      </c>
      <c r="L41" s="26">
        <v>93.9</v>
      </c>
    </row>
    <row r="42" spans="2:12" ht="15" customHeight="1" x14ac:dyDescent="0.2">
      <c r="B42" s="64"/>
      <c r="C42" s="74" t="s">
        <v>22</v>
      </c>
      <c r="D42" s="21">
        <v>7.5</v>
      </c>
      <c r="E42" s="53">
        <v>33.9</v>
      </c>
      <c r="F42" s="53">
        <v>29.1</v>
      </c>
      <c r="G42" s="53">
        <v>18.2</v>
      </c>
      <c r="H42" s="53">
        <v>5.4</v>
      </c>
      <c r="I42" s="53">
        <v>0.5</v>
      </c>
      <c r="J42" s="53">
        <v>0</v>
      </c>
      <c r="K42" s="22" t="s">
        <v>166</v>
      </c>
      <c r="L42" s="26">
        <v>94.6</v>
      </c>
    </row>
    <row r="43" spans="2:12" ht="15" customHeight="1" x14ac:dyDescent="0.2">
      <c r="B43" s="64"/>
      <c r="C43" s="74" t="s">
        <v>23</v>
      </c>
      <c r="D43" s="21">
        <v>13.3</v>
      </c>
      <c r="E43" s="53">
        <v>40</v>
      </c>
      <c r="F43" s="53">
        <v>24.9</v>
      </c>
      <c r="G43" s="53">
        <v>5.9</v>
      </c>
      <c r="H43" s="53">
        <v>2.2000000000000002</v>
      </c>
      <c r="I43" s="53">
        <v>0.2</v>
      </c>
      <c r="J43" s="53" t="s">
        <v>166</v>
      </c>
      <c r="K43" s="22" t="s">
        <v>166</v>
      </c>
      <c r="L43" s="26">
        <v>86.5</v>
      </c>
    </row>
    <row r="44" spans="2:12" ht="15" customHeight="1" x14ac:dyDescent="0.2">
      <c r="B44" s="64"/>
      <c r="C44" s="74" t="s">
        <v>24</v>
      </c>
      <c r="D44" s="21">
        <v>9.3000000000000007</v>
      </c>
      <c r="E44" s="53">
        <v>39.200000000000003</v>
      </c>
      <c r="F44" s="53">
        <v>15.1</v>
      </c>
      <c r="G44" s="53">
        <v>5.4</v>
      </c>
      <c r="H44" s="53">
        <v>1.1000000000000001</v>
      </c>
      <c r="I44" s="53">
        <v>0.6</v>
      </c>
      <c r="J44" s="53" t="s">
        <v>166</v>
      </c>
      <c r="K44" s="22" t="s">
        <v>166</v>
      </c>
      <c r="L44" s="26">
        <v>70.7</v>
      </c>
    </row>
    <row r="45" spans="2:12" ht="15" customHeight="1" x14ac:dyDescent="0.2">
      <c r="B45" s="64"/>
      <c r="C45" s="74" t="s">
        <v>25</v>
      </c>
      <c r="D45" s="21">
        <v>16.5</v>
      </c>
      <c r="E45" s="53">
        <v>36.6</v>
      </c>
      <c r="F45" s="53">
        <v>10.199999999999999</v>
      </c>
      <c r="G45" s="53">
        <v>2.9</v>
      </c>
      <c r="H45" s="53">
        <v>1.4</v>
      </c>
      <c r="I45" s="53">
        <v>0.1</v>
      </c>
      <c r="J45" s="53">
        <v>0</v>
      </c>
      <c r="K45" s="22" t="s">
        <v>166</v>
      </c>
      <c r="L45" s="26">
        <v>67.7</v>
      </c>
    </row>
    <row r="46" spans="2:12" ht="15" customHeight="1" x14ac:dyDescent="0.2">
      <c r="B46" s="64"/>
      <c r="C46" s="74" t="s">
        <v>26</v>
      </c>
      <c r="D46" s="21">
        <v>19.600000000000001</v>
      </c>
      <c r="E46" s="53">
        <v>29.5</v>
      </c>
      <c r="F46" s="53">
        <v>7.8</v>
      </c>
      <c r="G46" s="53">
        <v>1.2</v>
      </c>
      <c r="H46" s="53">
        <v>0.6</v>
      </c>
      <c r="I46" s="53" t="s">
        <v>166</v>
      </c>
      <c r="J46" s="53" t="s">
        <v>166</v>
      </c>
      <c r="K46" s="22" t="s">
        <v>166</v>
      </c>
      <c r="L46" s="26">
        <v>58.8</v>
      </c>
    </row>
    <row r="47" spans="2:12" ht="15" customHeight="1" x14ac:dyDescent="0.2">
      <c r="B47" s="64"/>
      <c r="C47" s="74" t="s">
        <v>27</v>
      </c>
      <c r="D47" s="21">
        <v>22.1</v>
      </c>
      <c r="E47" s="53">
        <v>21.7</v>
      </c>
      <c r="F47" s="53">
        <v>2.7</v>
      </c>
      <c r="G47" s="53">
        <v>0.2</v>
      </c>
      <c r="H47" s="53">
        <v>0.6</v>
      </c>
      <c r="I47" s="53">
        <v>0</v>
      </c>
      <c r="J47" s="53" t="s">
        <v>166</v>
      </c>
      <c r="K47" s="22" t="s">
        <v>166</v>
      </c>
      <c r="L47" s="26">
        <v>47.3</v>
      </c>
    </row>
    <row r="48" spans="2:12" ht="15" customHeight="1" x14ac:dyDescent="0.2">
      <c r="B48" s="64"/>
      <c r="C48" s="74" t="s">
        <v>28</v>
      </c>
      <c r="D48" s="21">
        <v>28.4</v>
      </c>
      <c r="E48" s="53">
        <v>26.9</v>
      </c>
      <c r="F48" s="53">
        <v>5.4</v>
      </c>
      <c r="G48" s="53">
        <v>5</v>
      </c>
      <c r="H48" s="53">
        <v>1.8</v>
      </c>
      <c r="I48" s="53">
        <v>0.1</v>
      </c>
      <c r="J48" s="53" t="s">
        <v>166</v>
      </c>
      <c r="K48" s="22" t="s">
        <v>166</v>
      </c>
      <c r="L48" s="26">
        <v>67.5</v>
      </c>
    </row>
    <row r="49" spans="2:12" ht="15" customHeight="1" x14ac:dyDescent="0.2">
      <c r="B49" s="66"/>
      <c r="C49" s="75" t="s">
        <v>8</v>
      </c>
      <c r="D49" s="54">
        <v>159.69999999999999</v>
      </c>
      <c r="E49" s="55">
        <v>350.5</v>
      </c>
      <c r="F49" s="55">
        <v>293</v>
      </c>
      <c r="G49" s="55">
        <v>292.60000000000002</v>
      </c>
      <c r="H49" s="55">
        <v>73.8</v>
      </c>
      <c r="I49" s="55">
        <v>9.1</v>
      </c>
      <c r="J49" s="55">
        <v>1.9</v>
      </c>
      <c r="K49" s="56" t="s">
        <v>166</v>
      </c>
      <c r="L49" s="57">
        <v>1180.5</v>
      </c>
    </row>
    <row r="50" spans="2:12" ht="15" customHeight="1" x14ac:dyDescent="0.2">
      <c r="B50" s="63" t="s">
        <v>8</v>
      </c>
      <c r="C50" s="77" t="s">
        <v>11</v>
      </c>
      <c r="D50" s="58" t="s">
        <v>166</v>
      </c>
      <c r="E50" s="59">
        <v>2.4</v>
      </c>
      <c r="F50" s="59">
        <v>29.5</v>
      </c>
      <c r="G50" s="59">
        <v>37.200000000000003</v>
      </c>
      <c r="H50" s="59">
        <v>7.4</v>
      </c>
      <c r="I50" s="59">
        <v>1.9</v>
      </c>
      <c r="J50" s="59">
        <v>1</v>
      </c>
      <c r="K50" s="60" t="s">
        <v>166</v>
      </c>
      <c r="L50" s="61">
        <v>79.5</v>
      </c>
    </row>
    <row r="51" spans="2:12" ht="15" customHeight="1" x14ac:dyDescent="0.2">
      <c r="B51" s="64"/>
      <c r="C51" s="74" t="s">
        <v>12</v>
      </c>
      <c r="D51" s="58" t="s">
        <v>166</v>
      </c>
      <c r="E51" s="59">
        <v>6.8</v>
      </c>
      <c r="F51" s="59">
        <v>21.4</v>
      </c>
      <c r="G51" s="59">
        <v>52.3</v>
      </c>
      <c r="H51" s="59">
        <v>13.6</v>
      </c>
      <c r="I51" s="59">
        <v>1.4</v>
      </c>
      <c r="J51" s="59">
        <v>1</v>
      </c>
      <c r="K51" s="60" t="s">
        <v>166</v>
      </c>
      <c r="L51" s="61">
        <v>96.4</v>
      </c>
    </row>
    <row r="52" spans="2:12" ht="15" customHeight="1" x14ac:dyDescent="0.2">
      <c r="B52" s="64"/>
      <c r="C52" s="74" t="s">
        <v>13</v>
      </c>
      <c r="D52" s="58" t="s">
        <v>166</v>
      </c>
      <c r="E52" s="59">
        <v>6</v>
      </c>
      <c r="F52" s="59">
        <v>26.2</v>
      </c>
      <c r="G52" s="59">
        <v>51.8</v>
      </c>
      <c r="H52" s="59">
        <v>19.3</v>
      </c>
      <c r="I52" s="59">
        <v>1.3</v>
      </c>
      <c r="J52" s="59">
        <v>0.5</v>
      </c>
      <c r="K52" s="60" t="s">
        <v>166</v>
      </c>
      <c r="L52" s="61">
        <v>105.1</v>
      </c>
    </row>
    <row r="53" spans="2:12" ht="15" customHeight="1" x14ac:dyDescent="0.2">
      <c r="B53" s="64"/>
      <c r="C53" s="74" t="s">
        <v>14</v>
      </c>
      <c r="D53" s="58" t="s">
        <v>166</v>
      </c>
      <c r="E53" s="59">
        <v>6.3</v>
      </c>
      <c r="F53" s="59">
        <v>23.9</v>
      </c>
      <c r="G53" s="59">
        <v>57.9</v>
      </c>
      <c r="H53" s="59">
        <v>14.4</v>
      </c>
      <c r="I53" s="59">
        <v>1.5</v>
      </c>
      <c r="J53" s="59" t="s">
        <v>166</v>
      </c>
      <c r="K53" s="60" t="s">
        <v>166</v>
      </c>
      <c r="L53" s="61">
        <v>104</v>
      </c>
    </row>
    <row r="54" spans="2:12" ht="15" customHeight="1" x14ac:dyDescent="0.2">
      <c r="B54" s="64"/>
      <c r="C54" s="74" t="s">
        <v>15</v>
      </c>
      <c r="D54" s="58">
        <v>1.6</v>
      </c>
      <c r="E54" s="59">
        <v>13.9</v>
      </c>
      <c r="F54" s="59">
        <v>32.200000000000003</v>
      </c>
      <c r="G54" s="59">
        <v>41.2</v>
      </c>
      <c r="H54" s="59">
        <v>12.4</v>
      </c>
      <c r="I54" s="59">
        <v>1.8</v>
      </c>
      <c r="J54" s="59" t="s">
        <v>166</v>
      </c>
      <c r="K54" s="60" t="s">
        <v>166</v>
      </c>
      <c r="L54" s="61">
        <v>103.1</v>
      </c>
    </row>
    <row r="55" spans="2:12" ht="15" customHeight="1" x14ac:dyDescent="0.2">
      <c r="B55" s="64"/>
      <c r="C55" s="74" t="s">
        <v>16</v>
      </c>
      <c r="D55" s="58">
        <v>12.2</v>
      </c>
      <c r="E55" s="59">
        <v>21.4</v>
      </c>
      <c r="F55" s="59">
        <v>31.5</v>
      </c>
      <c r="G55" s="59">
        <v>28.6</v>
      </c>
      <c r="H55" s="59">
        <v>11.1</v>
      </c>
      <c r="I55" s="59">
        <v>1</v>
      </c>
      <c r="J55" s="59">
        <v>0</v>
      </c>
      <c r="K55" s="60" t="s">
        <v>166</v>
      </c>
      <c r="L55" s="61">
        <v>105.9</v>
      </c>
    </row>
    <row r="56" spans="2:12" ht="15" customHeight="1" x14ac:dyDescent="0.2">
      <c r="B56" s="64"/>
      <c r="C56" s="74" t="s">
        <v>17</v>
      </c>
      <c r="D56" s="58">
        <v>15.1</v>
      </c>
      <c r="E56" s="59">
        <v>35.1</v>
      </c>
      <c r="F56" s="59">
        <v>38.5</v>
      </c>
      <c r="G56" s="59">
        <v>20.8</v>
      </c>
      <c r="H56" s="59">
        <v>7</v>
      </c>
      <c r="I56" s="59">
        <v>0.4</v>
      </c>
      <c r="J56" s="59">
        <v>0.1</v>
      </c>
      <c r="K56" s="60" t="s">
        <v>166</v>
      </c>
      <c r="L56" s="61">
        <v>117</v>
      </c>
    </row>
    <row r="57" spans="2:12" ht="15" customHeight="1" x14ac:dyDescent="0.2">
      <c r="B57" s="64"/>
      <c r="C57" s="74" t="s">
        <v>18</v>
      </c>
      <c r="D57" s="58">
        <v>13.3</v>
      </c>
      <c r="E57" s="59">
        <v>24.1</v>
      </c>
      <c r="F57" s="59">
        <v>50.2</v>
      </c>
      <c r="G57" s="59">
        <v>40</v>
      </c>
      <c r="H57" s="59">
        <v>12</v>
      </c>
      <c r="I57" s="59">
        <v>2.2999999999999998</v>
      </c>
      <c r="J57" s="59">
        <v>1</v>
      </c>
      <c r="K57" s="60" t="s">
        <v>166</v>
      </c>
      <c r="L57" s="61">
        <v>143</v>
      </c>
    </row>
    <row r="58" spans="2:12" ht="15" customHeight="1" x14ac:dyDescent="0.2">
      <c r="B58" s="64"/>
      <c r="C58" s="74" t="s">
        <v>19</v>
      </c>
      <c r="D58" s="58">
        <v>24.2</v>
      </c>
      <c r="E58" s="59">
        <v>28.7</v>
      </c>
      <c r="F58" s="59">
        <v>47.2</v>
      </c>
      <c r="G58" s="59">
        <v>62.6</v>
      </c>
      <c r="H58" s="59">
        <v>11.4</v>
      </c>
      <c r="I58" s="59">
        <v>1.7</v>
      </c>
      <c r="J58" s="59" t="s">
        <v>166</v>
      </c>
      <c r="K58" s="60" t="s">
        <v>166</v>
      </c>
      <c r="L58" s="61">
        <v>175.7</v>
      </c>
    </row>
    <row r="59" spans="2:12" ht="15" customHeight="1" x14ac:dyDescent="0.2">
      <c r="B59" s="64"/>
      <c r="C59" s="74" t="s">
        <v>20</v>
      </c>
      <c r="D59" s="58">
        <v>23.2</v>
      </c>
      <c r="E59" s="59">
        <v>35.9</v>
      </c>
      <c r="F59" s="59">
        <v>50.7</v>
      </c>
      <c r="G59" s="59">
        <v>63</v>
      </c>
      <c r="H59" s="59">
        <v>9.8000000000000007</v>
      </c>
      <c r="I59" s="59">
        <v>0.3</v>
      </c>
      <c r="J59" s="59">
        <v>0</v>
      </c>
      <c r="K59" s="60" t="s">
        <v>166</v>
      </c>
      <c r="L59" s="61">
        <v>183</v>
      </c>
    </row>
    <row r="60" spans="2:12" ht="15" customHeight="1" x14ac:dyDescent="0.2">
      <c r="B60" s="64"/>
      <c r="C60" s="74" t="s">
        <v>21</v>
      </c>
      <c r="D60" s="58">
        <v>23.6</v>
      </c>
      <c r="E60" s="59">
        <v>46.5</v>
      </c>
      <c r="F60" s="59">
        <v>48</v>
      </c>
      <c r="G60" s="59">
        <v>59</v>
      </c>
      <c r="H60" s="59">
        <v>10.9</v>
      </c>
      <c r="I60" s="59">
        <v>0.6</v>
      </c>
      <c r="J60" s="59">
        <v>0.1</v>
      </c>
      <c r="K60" s="60" t="s">
        <v>166</v>
      </c>
      <c r="L60" s="61">
        <v>188.7</v>
      </c>
    </row>
    <row r="61" spans="2:12" ht="15" customHeight="1" x14ac:dyDescent="0.2">
      <c r="B61" s="64"/>
      <c r="C61" s="74" t="s">
        <v>22</v>
      </c>
      <c r="D61" s="58">
        <v>24.2</v>
      </c>
      <c r="E61" s="59">
        <v>59</v>
      </c>
      <c r="F61" s="59">
        <v>56.4</v>
      </c>
      <c r="G61" s="59">
        <v>38.200000000000003</v>
      </c>
      <c r="H61" s="59">
        <v>11.6</v>
      </c>
      <c r="I61" s="59">
        <v>0.6</v>
      </c>
      <c r="J61" s="59">
        <v>0</v>
      </c>
      <c r="K61" s="60" t="s">
        <v>166</v>
      </c>
      <c r="L61" s="61">
        <v>190</v>
      </c>
    </row>
    <row r="62" spans="2:12" ht="15" customHeight="1" x14ac:dyDescent="0.2">
      <c r="B62" s="64"/>
      <c r="C62" s="74" t="s">
        <v>23</v>
      </c>
      <c r="D62" s="21">
        <v>25.1</v>
      </c>
      <c r="E62" s="53">
        <v>74.900000000000006</v>
      </c>
      <c r="F62" s="53">
        <v>50.1</v>
      </c>
      <c r="G62" s="53">
        <v>17.7</v>
      </c>
      <c r="H62" s="53">
        <v>6.5</v>
      </c>
      <c r="I62" s="53">
        <v>0.7</v>
      </c>
      <c r="J62" s="53" t="s">
        <v>166</v>
      </c>
      <c r="K62" s="22" t="s">
        <v>166</v>
      </c>
      <c r="L62" s="26">
        <v>174.9</v>
      </c>
    </row>
    <row r="63" spans="2:12" ht="15" customHeight="1" x14ac:dyDescent="0.2">
      <c r="B63" s="64"/>
      <c r="C63" s="74" t="s">
        <v>24</v>
      </c>
      <c r="D63" s="21">
        <v>21.3</v>
      </c>
      <c r="E63" s="53">
        <v>75.599999999999994</v>
      </c>
      <c r="F63" s="53">
        <v>32.700000000000003</v>
      </c>
      <c r="G63" s="53">
        <v>8.3000000000000007</v>
      </c>
      <c r="H63" s="53">
        <v>3</v>
      </c>
      <c r="I63" s="53">
        <v>0.7</v>
      </c>
      <c r="J63" s="53" t="s">
        <v>166</v>
      </c>
      <c r="K63" s="22" t="s">
        <v>166</v>
      </c>
      <c r="L63" s="26">
        <v>141.6</v>
      </c>
    </row>
    <row r="64" spans="2:12" ht="15" customHeight="1" x14ac:dyDescent="0.2">
      <c r="B64" s="64"/>
      <c r="C64" s="74" t="s">
        <v>25</v>
      </c>
      <c r="D64" s="21">
        <v>29.7</v>
      </c>
      <c r="E64" s="53">
        <v>70</v>
      </c>
      <c r="F64" s="53">
        <v>23.9</v>
      </c>
      <c r="G64" s="53">
        <v>6.7</v>
      </c>
      <c r="H64" s="53">
        <v>1.9</v>
      </c>
      <c r="I64" s="53">
        <v>0.1</v>
      </c>
      <c r="J64" s="53">
        <v>0</v>
      </c>
      <c r="K64" s="22" t="s">
        <v>166</v>
      </c>
      <c r="L64" s="26">
        <v>132.30000000000001</v>
      </c>
    </row>
    <row r="65" spans="2:12" ht="15" customHeight="1" x14ac:dyDescent="0.2">
      <c r="B65" s="64"/>
      <c r="C65" s="74" t="s">
        <v>26</v>
      </c>
      <c r="D65" s="21">
        <v>27.7</v>
      </c>
      <c r="E65" s="53">
        <v>61.6</v>
      </c>
      <c r="F65" s="53">
        <v>14.5</v>
      </c>
      <c r="G65" s="53">
        <v>4.0999999999999996</v>
      </c>
      <c r="H65" s="53">
        <v>1.5</v>
      </c>
      <c r="I65" s="53">
        <v>0</v>
      </c>
      <c r="J65" s="53" t="s">
        <v>166</v>
      </c>
      <c r="K65" s="22" t="s">
        <v>166</v>
      </c>
      <c r="L65" s="26">
        <v>109.4</v>
      </c>
    </row>
    <row r="66" spans="2:12" ht="15" customHeight="1" x14ac:dyDescent="0.2">
      <c r="B66" s="64"/>
      <c r="C66" s="74" t="s">
        <v>27</v>
      </c>
      <c r="D66" s="21">
        <v>28.2</v>
      </c>
      <c r="E66" s="53">
        <v>41.5</v>
      </c>
      <c r="F66" s="53">
        <v>9.3000000000000007</v>
      </c>
      <c r="G66" s="53">
        <v>0.7</v>
      </c>
      <c r="H66" s="53">
        <v>0.6</v>
      </c>
      <c r="I66" s="53">
        <v>0.1</v>
      </c>
      <c r="J66" s="53" t="s">
        <v>166</v>
      </c>
      <c r="K66" s="22" t="s">
        <v>166</v>
      </c>
      <c r="L66" s="26">
        <v>80.2</v>
      </c>
    </row>
    <row r="67" spans="2:12" ht="15" customHeight="1" x14ac:dyDescent="0.2">
      <c r="B67" s="64"/>
      <c r="C67" s="74" t="s">
        <v>28</v>
      </c>
      <c r="D67" s="21">
        <v>38.6</v>
      </c>
      <c r="E67" s="53">
        <v>50.7</v>
      </c>
      <c r="F67" s="53">
        <v>10.4</v>
      </c>
      <c r="G67" s="53">
        <v>5.3</v>
      </c>
      <c r="H67" s="53">
        <v>2.8</v>
      </c>
      <c r="I67" s="53">
        <v>0.1</v>
      </c>
      <c r="J67" s="53" t="s">
        <v>166</v>
      </c>
      <c r="K67" s="22" t="s">
        <v>166</v>
      </c>
      <c r="L67" s="26">
        <v>107.8</v>
      </c>
    </row>
    <row r="68" spans="2:12" ht="15" customHeight="1" x14ac:dyDescent="0.2">
      <c r="B68" s="68"/>
      <c r="C68" s="75" t="s">
        <v>8</v>
      </c>
      <c r="D68" s="23">
        <v>307.89999999999998</v>
      </c>
      <c r="E68" s="62">
        <v>660.4</v>
      </c>
      <c r="F68" s="62">
        <v>596.6</v>
      </c>
      <c r="G68" s="62">
        <v>595.20000000000005</v>
      </c>
      <c r="H68" s="62">
        <v>157.19999999999999</v>
      </c>
      <c r="I68" s="62">
        <v>16.600000000000001</v>
      </c>
      <c r="J68" s="62">
        <v>3.8</v>
      </c>
      <c r="K68" s="24" t="s">
        <v>166</v>
      </c>
      <c r="L68" s="28">
        <v>2337.6</v>
      </c>
    </row>
    <row r="69" spans="2:12" ht="26.1" customHeight="1" x14ac:dyDescent="0.2">
      <c r="B69" s="102" t="s">
        <v>29</v>
      </c>
      <c r="C69" s="102"/>
      <c r="D69" s="102"/>
      <c r="E69" s="102"/>
      <c r="F69" s="102"/>
      <c r="G69" s="102"/>
      <c r="H69" s="102"/>
      <c r="I69" s="102"/>
      <c r="J69" s="102"/>
      <c r="K69" s="102"/>
      <c r="L69" s="102"/>
    </row>
    <row r="70" spans="2:12" ht="11.25" customHeight="1" x14ac:dyDescent="0.2">
      <c r="B70" s="38" t="s">
        <v>30</v>
      </c>
    </row>
  </sheetData>
  <mergeCells count="4">
    <mergeCell ref="B10:B11"/>
    <mergeCell ref="C10:C11"/>
    <mergeCell ref="B69:L69"/>
    <mergeCell ref="B9:L9"/>
  </mergeCells>
  <pageMargins left="0.39370078740157483" right="0.39370078740157483" top="0.39370078740157483" bottom="0.39370078740157483" header="0" footer="0.39370078740157483"/>
  <pageSetup paperSize="9" scale="56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78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98" customWidth="1"/>
    <col min="2" max="2" width="10.7109375" style="98" customWidth="1"/>
    <col min="3" max="3" width="13.42578125" style="98" customWidth="1"/>
    <col min="4" max="14" width="12.7109375" style="98" customWidth="1"/>
    <col min="15" max="16384" width="11.42578125" style="98"/>
  </cols>
  <sheetData>
    <row r="1" spans="1:14" ht="12" customHeight="1" x14ac:dyDescent="0.2">
      <c r="A1" s="99"/>
    </row>
    <row r="2" spans="1:14" ht="12" customHeight="1" x14ac:dyDescent="0.2"/>
    <row r="3" spans="1:14" ht="12" customHeight="1" x14ac:dyDescent="0.2"/>
    <row r="4" spans="1:14" ht="12" customHeight="1" x14ac:dyDescent="0.2"/>
    <row r="5" spans="1:14" ht="12" customHeight="1" x14ac:dyDescent="0.2"/>
    <row r="6" spans="1:14" ht="12" customHeight="1" x14ac:dyDescent="0.2"/>
    <row r="7" spans="1:14" ht="12" customHeight="1" x14ac:dyDescent="0.2"/>
    <row r="8" spans="1:14" ht="12" customHeight="1" x14ac:dyDescent="0.2"/>
    <row r="9" spans="1:14" ht="30" customHeight="1" x14ac:dyDescent="0.2">
      <c r="B9" s="91" t="str">
        <f>"Tabla 12. Población residente (en miles) por  Sexo y Grupo de edad según Tipo de hogar al que pertenece. 
Castilla y León."&amp;MID('Índice '!B12,10,20)</f>
        <v>Tabla 12. Población residente (en miles) por  Sexo y Grupo de edad según Tipo de hogar al que pertenece. 
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3"/>
    </row>
    <row r="10" spans="1:14" ht="12.75" customHeight="1" x14ac:dyDescent="0.2">
      <c r="B10" s="94" t="s">
        <v>56</v>
      </c>
      <c r="C10" s="96" t="s">
        <v>1</v>
      </c>
      <c r="D10" s="16" t="s">
        <v>73</v>
      </c>
      <c r="E10" s="16"/>
      <c r="F10" s="16"/>
      <c r="G10" s="16"/>
      <c r="H10" s="16"/>
      <c r="I10" s="16"/>
      <c r="J10" s="16"/>
      <c r="K10" s="16"/>
      <c r="L10" s="16"/>
      <c r="M10" s="16"/>
      <c r="N10" s="30"/>
    </row>
    <row r="11" spans="1:14" ht="72.75" customHeight="1" x14ac:dyDescent="0.2">
      <c r="B11" s="95"/>
      <c r="C11" s="97"/>
      <c r="D11" s="48" t="s">
        <v>74</v>
      </c>
      <c r="E11" s="17" t="s">
        <v>75</v>
      </c>
      <c r="F11" s="17" t="s">
        <v>76</v>
      </c>
      <c r="G11" s="17" t="s">
        <v>77</v>
      </c>
      <c r="H11" s="17" t="s">
        <v>78</v>
      </c>
      <c r="I11" s="17" t="s">
        <v>79</v>
      </c>
      <c r="J11" s="17" t="s">
        <v>80</v>
      </c>
      <c r="K11" s="17" t="s">
        <v>81</v>
      </c>
      <c r="L11" s="17" t="s">
        <v>82</v>
      </c>
      <c r="M11" s="12" t="s">
        <v>83</v>
      </c>
      <c r="N11" s="27" t="s">
        <v>8</v>
      </c>
    </row>
    <row r="12" spans="1:14" ht="15" customHeight="1" x14ac:dyDescent="0.2">
      <c r="B12" s="70" t="s">
        <v>9</v>
      </c>
      <c r="C12" s="73" t="s">
        <v>11</v>
      </c>
      <c r="D12" s="19" t="s">
        <v>166</v>
      </c>
      <c r="E12" s="52">
        <v>3.2</v>
      </c>
      <c r="F12" s="52" t="s">
        <v>166</v>
      </c>
      <c r="G12" s="52">
        <v>34.5</v>
      </c>
      <c r="H12" s="52">
        <v>13.6</v>
      </c>
      <c r="I12" s="52">
        <v>17.2</v>
      </c>
      <c r="J12" s="52">
        <v>3.7</v>
      </c>
      <c r="K12" s="52">
        <v>2.1</v>
      </c>
      <c r="L12" s="52" t="s">
        <v>166</v>
      </c>
      <c r="M12" s="20">
        <v>1.1000000000000001</v>
      </c>
      <c r="N12" s="25">
        <v>40.799999999999997</v>
      </c>
    </row>
    <row r="13" spans="1:14" ht="15" customHeight="1" x14ac:dyDescent="0.2">
      <c r="B13" s="71"/>
      <c r="C13" s="74" t="s">
        <v>12</v>
      </c>
      <c r="D13" s="58" t="s">
        <v>166</v>
      </c>
      <c r="E13" s="59">
        <v>6.3</v>
      </c>
      <c r="F13" s="59" t="s">
        <v>166</v>
      </c>
      <c r="G13" s="59">
        <v>40.6</v>
      </c>
      <c r="H13" s="59">
        <v>8.6</v>
      </c>
      <c r="I13" s="59">
        <v>24.3</v>
      </c>
      <c r="J13" s="59">
        <v>7.7</v>
      </c>
      <c r="K13" s="59">
        <v>2</v>
      </c>
      <c r="L13" s="59" t="s">
        <v>166</v>
      </c>
      <c r="M13" s="60">
        <v>1.1000000000000001</v>
      </c>
      <c r="N13" s="61">
        <v>50</v>
      </c>
    </row>
    <row r="14" spans="1:14" ht="15" customHeight="1" x14ac:dyDescent="0.2">
      <c r="B14" s="71"/>
      <c r="C14" s="74" t="s">
        <v>13</v>
      </c>
      <c r="D14" s="58" t="s">
        <v>166</v>
      </c>
      <c r="E14" s="59">
        <v>8.9</v>
      </c>
      <c r="F14" s="59" t="s">
        <v>166</v>
      </c>
      <c r="G14" s="59">
        <v>43.3</v>
      </c>
      <c r="H14" s="59">
        <v>8.1999999999999993</v>
      </c>
      <c r="I14" s="59">
        <v>24.9</v>
      </c>
      <c r="J14" s="59">
        <v>10.1</v>
      </c>
      <c r="K14" s="59">
        <v>1.7</v>
      </c>
      <c r="L14" s="59" t="s">
        <v>166</v>
      </c>
      <c r="M14" s="60">
        <v>0.3</v>
      </c>
      <c r="N14" s="61">
        <v>54.2</v>
      </c>
    </row>
    <row r="15" spans="1:14" ht="15" customHeight="1" x14ac:dyDescent="0.2">
      <c r="B15" s="71"/>
      <c r="C15" s="74" t="s">
        <v>14</v>
      </c>
      <c r="D15" s="58" t="s">
        <v>166</v>
      </c>
      <c r="E15" s="59">
        <v>10.4</v>
      </c>
      <c r="F15" s="59" t="s">
        <v>166</v>
      </c>
      <c r="G15" s="59">
        <v>41</v>
      </c>
      <c r="H15" s="59">
        <v>6.9</v>
      </c>
      <c r="I15" s="59">
        <v>27</v>
      </c>
      <c r="J15" s="59">
        <v>7</v>
      </c>
      <c r="K15" s="59">
        <v>1.1000000000000001</v>
      </c>
      <c r="L15" s="59" t="s">
        <v>166</v>
      </c>
      <c r="M15" s="60">
        <v>0.9</v>
      </c>
      <c r="N15" s="61">
        <v>53.3</v>
      </c>
    </row>
    <row r="16" spans="1:14" ht="15" customHeight="1" x14ac:dyDescent="0.2">
      <c r="B16" s="71"/>
      <c r="C16" s="74" t="s">
        <v>15</v>
      </c>
      <c r="D16" s="58">
        <v>0.9</v>
      </c>
      <c r="E16" s="59">
        <v>7.8</v>
      </c>
      <c r="F16" s="59">
        <v>0.3</v>
      </c>
      <c r="G16" s="59">
        <v>39.1</v>
      </c>
      <c r="H16" s="59">
        <v>12.7</v>
      </c>
      <c r="I16" s="59">
        <v>21.5</v>
      </c>
      <c r="J16" s="59">
        <v>4.8</v>
      </c>
      <c r="K16" s="59">
        <v>2.6</v>
      </c>
      <c r="L16" s="59">
        <v>0.8</v>
      </c>
      <c r="M16" s="60">
        <v>1</v>
      </c>
      <c r="N16" s="61">
        <v>52.5</v>
      </c>
    </row>
    <row r="17" spans="2:29" ht="15" customHeight="1" x14ac:dyDescent="0.2">
      <c r="B17" s="71"/>
      <c r="C17" s="74" t="s">
        <v>16</v>
      </c>
      <c r="D17" s="58">
        <v>5.9</v>
      </c>
      <c r="E17" s="59">
        <v>6.1</v>
      </c>
      <c r="F17" s="59">
        <v>3.7</v>
      </c>
      <c r="G17" s="59">
        <v>32.200000000000003</v>
      </c>
      <c r="H17" s="59">
        <v>13.6</v>
      </c>
      <c r="I17" s="59">
        <v>13.3</v>
      </c>
      <c r="J17" s="59">
        <v>5.3</v>
      </c>
      <c r="K17" s="59">
        <v>4.3</v>
      </c>
      <c r="L17" s="59">
        <v>1.1000000000000001</v>
      </c>
      <c r="M17" s="60">
        <v>1.2</v>
      </c>
      <c r="N17" s="61">
        <v>54.5</v>
      </c>
    </row>
    <row r="18" spans="2:29" ht="15" customHeight="1" x14ac:dyDescent="0.2">
      <c r="B18" s="71"/>
      <c r="C18" s="74" t="s">
        <v>17</v>
      </c>
      <c r="D18" s="58">
        <v>7.6</v>
      </c>
      <c r="E18" s="59">
        <v>6.7</v>
      </c>
      <c r="F18" s="59">
        <v>12</v>
      </c>
      <c r="G18" s="59">
        <v>27.5</v>
      </c>
      <c r="H18" s="59">
        <v>15</v>
      </c>
      <c r="I18" s="59">
        <v>10.7</v>
      </c>
      <c r="J18" s="59">
        <v>1.8</v>
      </c>
      <c r="K18" s="59">
        <v>2.7</v>
      </c>
      <c r="L18" s="59">
        <v>2.4</v>
      </c>
      <c r="M18" s="60">
        <v>0.8</v>
      </c>
      <c r="N18" s="61">
        <v>59.6</v>
      </c>
    </row>
    <row r="19" spans="2:29" ht="15" customHeight="1" x14ac:dyDescent="0.2">
      <c r="B19" s="71"/>
      <c r="C19" s="74" t="s">
        <v>18</v>
      </c>
      <c r="D19" s="58">
        <v>8.1</v>
      </c>
      <c r="E19" s="59">
        <v>6.2</v>
      </c>
      <c r="F19" s="59">
        <v>7.1</v>
      </c>
      <c r="G19" s="59">
        <v>46.2</v>
      </c>
      <c r="H19" s="59">
        <v>23.1</v>
      </c>
      <c r="I19" s="59">
        <v>17.3</v>
      </c>
      <c r="J19" s="59">
        <v>5.8</v>
      </c>
      <c r="K19" s="59">
        <v>2.2999999999999998</v>
      </c>
      <c r="L19" s="59">
        <v>1.4</v>
      </c>
      <c r="M19" s="60">
        <v>1</v>
      </c>
      <c r="N19" s="61">
        <v>72.400000000000006</v>
      </c>
    </row>
    <row r="20" spans="2:29" ht="15" customHeight="1" x14ac:dyDescent="0.2">
      <c r="B20" s="71"/>
      <c r="C20" s="74" t="s">
        <v>19</v>
      </c>
      <c r="D20" s="58">
        <v>15.2</v>
      </c>
      <c r="E20" s="59">
        <v>6.7</v>
      </c>
      <c r="F20" s="59">
        <v>9.6</v>
      </c>
      <c r="G20" s="59">
        <v>51.4</v>
      </c>
      <c r="H20" s="59">
        <v>19</v>
      </c>
      <c r="I20" s="59">
        <v>29</v>
      </c>
      <c r="J20" s="59">
        <v>3.4</v>
      </c>
      <c r="K20" s="59">
        <v>2.6</v>
      </c>
      <c r="L20" s="59">
        <v>1.3</v>
      </c>
      <c r="M20" s="60">
        <v>2.1</v>
      </c>
      <c r="N20" s="61">
        <v>89</v>
      </c>
    </row>
    <row r="21" spans="2:29" ht="15" customHeight="1" x14ac:dyDescent="0.2">
      <c r="B21" s="71"/>
      <c r="C21" s="74" t="s">
        <v>20</v>
      </c>
      <c r="D21" s="58">
        <v>16.600000000000001</v>
      </c>
      <c r="E21" s="59">
        <v>5.0999999999999996</v>
      </c>
      <c r="F21" s="59">
        <v>9.4</v>
      </c>
      <c r="G21" s="59">
        <v>57.7</v>
      </c>
      <c r="H21" s="59">
        <v>25.5</v>
      </c>
      <c r="I21" s="59">
        <v>28.1</v>
      </c>
      <c r="J21" s="59">
        <v>4.0999999999999996</v>
      </c>
      <c r="K21" s="59">
        <v>1</v>
      </c>
      <c r="L21" s="59">
        <v>2.2999999999999998</v>
      </c>
      <c r="M21" s="60">
        <v>0.7</v>
      </c>
      <c r="N21" s="61">
        <v>92.9</v>
      </c>
    </row>
    <row r="22" spans="2:29" ht="15" customHeight="1" x14ac:dyDescent="0.2">
      <c r="B22" s="71"/>
      <c r="C22" s="74" t="s">
        <v>21</v>
      </c>
      <c r="D22" s="58">
        <v>15.8</v>
      </c>
      <c r="E22" s="59">
        <v>9</v>
      </c>
      <c r="F22" s="59">
        <v>10.9</v>
      </c>
      <c r="G22" s="59">
        <v>53.9</v>
      </c>
      <c r="H22" s="59">
        <v>19.5</v>
      </c>
      <c r="I22" s="59">
        <v>30.3</v>
      </c>
      <c r="J22" s="59">
        <v>4.0999999999999996</v>
      </c>
      <c r="K22" s="59">
        <v>1.5</v>
      </c>
      <c r="L22" s="59">
        <v>3.3</v>
      </c>
      <c r="M22" s="60">
        <v>0.5</v>
      </c>
      <c r="N22" s="61">
        <v>94.8</v>
      </c>
    </row>
    <row r="23" spans="2:29" ht="15" customHeight="1" x14ac:dyDescent="0.2">
      <c r="B23" s="71"/>
      <c r="C23" s="74" t="s">
        <v>22</v>
      </c>
      <c r="D23" s="58">
        <v>16.7</v>
      </c>
      <c r="E23" s="59">
        <v>7.4</v>
      </c>
      <c r="F23" s="59">
        <v>17.7</v>
      </c>
      <c r="G23" s="59">
        <v>45.6</v>
      </c>
      <c r="H23" s="59">
        <v>24.4</v>
      </c>
      <c r="I23" s="59">
        <v>17</v>
      </c>
      <c r="J23" s="59">
        <v>4.2</v>
      </c>
      <c r="K23" s="59">
        <v>3.9</v>
      </c>
      <c r="L23" s="59">
        <v>3.5</v>
      </c>
      <c r="M23" s="60">
        <v>0.7</v>
      </c>
      <c r="N23" s="61">
        <v>95.4</v>
      </c>
    </row>
    <row r="24" spans="2:29" ht="15" customHeight="1" x14ac:dyDescent="0.2">
      <c r="B24" s="71"/>
      <c r="C24" s="74" t="s">
        <v>23</v>
      </c>
      <c r="D24" s="58">
        <v>11.7</v>
      </c>
      <c r="E24" s="59">
        <v>7.6</v>
      </c>
      <c r="F24" s="59">
        <v>27.3</v>
      </c>
      <c r="G24" s="59">
        <v>35</v>
      </c>
      <c r="H24" s="59">
        <v>21.9</v>
      </c>
      <c r="I24" s="59">
        <v>9.9</v>
      </c>
      <c r="J24" s="59">
        <v>3.2</v>
      </c>
      <c r="K24" s="59">
        <v>3.6</v>
      </c>
      <c r="L24" s="59">
        <v>2.1</v>
      </c>
      <c r="M24" s="60">
        <v>1.1000000000000001</v>
      </c>
      <c r="N24" s="61">
        <v>88.4</v>
      </c>
    </row>
    <row r="25" spans="2:29" ht="15" customHeight="1" x14ac:dyDescent="0.2">
      <c r="B25" s="71"/>
      <c r="C25" s="74" t="s">
        <v>24</v>
      </c>
      <c r="D25" s="21">
        <v>12</v>
      </c>
      <c r="E25" s="53">
        <v>2.7</v>
      </c>
      <c r="F25" s="53">
        <v>32.9</v>
      </c>
      <c r="G25" s="53">
        <v>19.600000000000001</v>
      </c>
      <c r="H25" s="53">
        <v>16.8</v>
      </c>
      <c r="I25" s="53">
        <v>2.2999999999999998</v>
      </c>
      <c r="J25" s="53">
        <v>0.5</v>
      </c>
      <c r="K25" s="53">
        <v>0.6</v>
      </c>
      <c r="L25" s="53">
        <v>1.3</v>
      </c>
      <c r="M25" s="22">
        <v>1.8</v>
      </c>
      <c r="N25" s="26">
        <v>70.900000000000006</v>
      </c>
    </row>
    <row r="26" spans="2:29" ht="15" customHeight="1" x14ac:dyDescent="0.2">
      <c r="B26" s="71"/>
      <c r="C26" s="74" t="s">
        <v>25</v>
      </c>
      <c r="D26" s="21">
        <v>13.1</v>
      </c>
      <c r="E26" s="53">
        <v>2.9</v>
      </c>
      <c r="F26" s="53">
        <v>28.7</v>
      </c>
      <c r="G26" s="53">
        <v>16.2</v>
      </c>
      <c r="H26" s="53">
        <v>12.9</v>
      </c>
      <c r="I26" s="53">
        <v>2.9</v>
      </c>
      <c r="J26" s="53">
        <v>0.3</v>
      </c>
      <c r="K26" s="53">
        <v>1.2</v>
      </c>
      <c r="L26" s="53">
        <v>2</v>
      </c>
      <c r="M26" s="22">
        <v>0.4</v>
      </c>
      <c r="N26" s="26">
        <v>64.599999999999994</v>
      </c>
    </row>
    <row r="27" spans="2:29" ht="15" customHeight="1" x14ac:dyDescent="0.2">
      <c r="B27" s="71"/>
      <c r="C27" s="74" t="s">
        <v>26</v>
      </c>
      <c r="D27" s="21">
        <v>8.1</v>
      </c>
      <c r="E27" s="53">
        <v>1.1000000000000001</v>
      </c>
      <c r="F27" s="53">
        <v>30.1</v>
      </c>
      <c r="G27" s="53">
        <v>7.9</v>
      </c>
      <c r="H27" s="53">
        <v>5.6</v>
      </c>
      <c r="I27" s="53">
        <v>2.1</v>
      </c>
      <c r="J27" s="53">
        <v>0.2</v>
      </c>
      <c r="K27" s="53">
        <v>0.9</v>
      </c>
      <c r="L27" s="53">
        <v>1.8</v>
      </c>
      <c r="M27" s="22">
        <v>0.7</v>
      </c>
      <c r="N27" s="26">
        <v>50.6</v>
      </c>
    </row>
    <row r="28" spans="2:29" ht="15" customHeight="1" x14ac:dyDescent="0.2">
      <c r="B28" s="71"/>
      <c r="C28" s="74" t="s">
        <v>27</v>
      </c>
      <c r="D28" s="21">
        <v>6</v>
      </c>
      <c r="E28" s="53">
        <v>2.5</v>
      </c>
      <c r="F28" s="53">
        <v>16.7</v>
      </c>
      <c r="G28" s="53">
        <v>6.5</v>
      </c>
      <c r="H28" s="53">
        <v>6.5</v>
      </c>
      <c r="I28" s="53" t="s">
        <v>166</v>
      </c>
      <c r="J28" s="53" t="s">
        <v>166</v>
      </c>
      <c r="K28" s="53" t="s">
        <v>166</v>
      </c>
      <c r="L28" s="53">
        <v>0.8</v>
      </c>
      <c r="M28" s="22">
        <v>0.2</v>
      </c>
      <c r="N28" s="26">
        <v>32.799999999999997</v>
      </c>
    </row>
    <row r="29" spans="2:29" ht="15" customHeight="1" x14ac:dyDescent="0.2">
      <c r="B29" s="71"/>
      <c r="C29" s="74" t="s">
        <v>28</v>
      </c>
      <c r="D29" s="21">
        <v>10.199999999999999</v>
      </c>
      <c r="E29" s="53">
        <v>3.2</v>
      </c>
      <c r="F29" s="53">
        <v>19.899999999999999</v>
      </c>
      <c r="G29" s="53">
        <v>4.4000000000000004</v>
      </c>
      <c r="H29" s="53">
        <v>3.8</v>
      </c>
      <c r="I29" s="53">
        <v>0.3</v>
      </c>
      <c r="J29" s="53">
        <v>0.4</v>
      </c>
      <c r="K29" s="53">
        <v>0.8</v>
      </c>
      <c r="L29" s="53">
        <v>1.1000000000000001</v>
      </c>
      <c r="M29" s="22">
        <v>0.7</v>
      </c>
      <c r="N29" s="26">
        <v>40.299999999999997</v>
      </c>
    </row>
    <row r="30" spans="2:29" ht="15" customHeight="1" x14ac:dyDescent="0.2">
      <c r="B30" s="72"/>
      <c r="C30" s="76" t="s">
        <v>8</v>
      </c>
      <c r="D30" s="54">
        <v>148.1</v>
      </c>
      <c r="E30" s="55">
        <v>103.6</v>
      </c>
      <c r="F30" s="55">
        <v>226.4</v>
      </c>
      <c r="G30" s="55">
        <v>602.5</v>
      </c>
      <c r="H30" s="55">
        <v>257.5</v>
      </c>
      <c r="I30" s="55">
        <v>278.10000000000002</v>
      </c>
      <c r="J30" s="55">
        <v>66.8</v>
      </c>
      <c r="K30" s="55">
        <v>34.9</v>
      </c>
      <c r="L30" s="55">
        <v>25.3</v>
      </c>
      <c r="M30" s="56">
        <v>16.3</v>
      </c>
      <c r="N30" s="57">
        <v>1157.0999999999999</v>
      </c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</row>
    <row r="31" spans="2:29" ht="15" customHeight="1" x14ac:dyDescent="0.2">
      <c r="B31" s="63" t="s">
        <v>10</v>
      </c>
      <c r="C31" s="77" t="s">
        <v>11</v>
      </c>
      <c r="D31" s="58" t="s">
        <v>166</v>
      </c>
      <c r="E31" s="59">
        <v>0.9</v>
      </c>
      <c r="F31" s="59" t="s">
        <v>166</v>
      </c>
      <c r="G31" s="59">
        <v>34.6</v>
      </c>
      <c r="H31" s="59">
        <v>11.7</v>
      </c>
      <c r="I31" s="59">
        <v>19.100000000000001</v>
      </c>
      <c r="J31" s="59">
        <v>3.8</v>
      </c>
      <c r="K31" s="59">
        <v>1.4</v>
      </c>
      <c r="L31" s="59">
        <v>0.7</v>
      </c>
      <c r="M31" s="60">
        <v>1.1000000000000001</v>
      </c>
      <c r="N31" s="61">
        <v>38.6</v>
      </c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</row>
    <row r="32" spans="2:29" ht="15" customHeight="1" x14ac:dyDescent="0.2">
      <c r="B32" s="64"/>
      <c r="C32" s="74" t="s">
        <v>12</v>
      </c>
      <c r="D32" s="21" t="s">
        <v>166</v>
      </c>
      <c r="E32" s="53">
        <v>8.1999999999999993</v>
      </c>
      <c r="F32" s="53" t="s">
        <v>166</v>
      </c>
      <c r="G32" s="53">
        <v>34.700000000000003</v>
      </c>
      <c r="H32" s="53">
        <v>7</v>
      </c>
      <c r="I32" s="53">
        <v>23</v>
      </c>
      <c r="J32" s="53">
        <v>4.7</v>
      </c>
      <c r="K32" s="53">
        <v>2.7</v>
      </c>
      <c r="L32" s="53" t="s">
        <v>166</v>
      </c>
      <c r="M32" s="22">
        <v>0.8</v>
      </c>
      <c r="N32" s="26">
        <v>46.4</v>
      </c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</row>
    <row r="33" spans="2:29" ht="15" customHeight="1" x14ac:dyDescent="0.2">
      <c r="B33" s="64"/>
      <c r="C33" s="74" t="s">
        <v>13</v>
      </c>
      <c r="D33" s="21" t="s">
        <v>166</v>
      </c>
      <c r="E33" s="53">
        <v>6.5</v>
      </c>
      <c r="F33" s="53" t="s">
        <v>166</v>
      </c>
      <c r="G33" s="53">
        <v>41.3</v>
      </c>
      <c r="H33" s="53">
        <v>9.6999999999999993</v>
      </c>
      <c r="I33" s="53">
        <v>23.9</v>
      </c>
      <c r="J33" s="53">
        <v>7.7</v>
      </c>
      <c r="K33" s="53">
        <v>1.3</v>
      </c>
      <c r="L33" s="53">
        <v>0.2</v>
      </c>
      <c r="M33" s="22">
        <v>1.6</v>
      </c>
      <c r="N33" s="26">
        <v>50.9</v>
      </c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</row>
    <row r="34" spans="2:29" ht="15" customHeight="1" x14ac:dyDescent="0.2">
      <c r="B34" s="64"/>
      <c r="C34" s="74" t="s">
        <v>14</v>
      </c>
      <c r="D34" s="21" t="s">
        <v>166</v>
      </c>
      <c r="E34" s="53">
        <v>8.8000000000000007</v>
      </c>
      <c r="F34" s="53" t="s">
        <v>166</v>
      </c>
      <c r="G34" s="53">
        <v>39.200000000000003</v>
      </c>
      <c r="H34" s="53">
        <v>7.9</v>
      </c>
      <c r="I34" s="53">
        <v>25.5</v>
      </c>
      <c r="J34" s="53">
        <v>5.8</v>
      </c>
      <c r="K34" s="53">
        <v>0.8</v>
      </c>
      <c r="L34" s="53">
        <v>0.4</v>
      </c>
      <c r="M34" s="22">
        <v>1.4</v>
      </c>
      <c r="N34" s="26">
        <v>50.6</v>
      </c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</row>
    <row r="35" spans="2:29" ht="15" customHeight="1" x14ac:dyDescent="0.2">
      <c r="B35" s="64"/>
      <c r="C35" s="74" t="s">
        <v>15</v>
      </c>
      <c r="D35" s="21">
        <v>0.7</v>
      </c>
      <c r="E35" s="53">
        <v>12.8</v>
      </c>
      <c r="F35" s="53">
        <v>0.8</v>
      </c>
      <c r="G35" s="53">
        <v>31.7</v>
      </c>
      <c r="H35" s="53">
        <v>11.7</v>
      </c>
      <c r="I35" s="53">
        <v>15.9</v>
      </c>
      <c r="J35" s="53">
        <v>4.2</v>
      </c>
      <c r="K35" s="53">
        <v>2.7</v>
      </c>
      <c r="L35" s="53">
        <v>0.6</v>
      </c>
      <c r="M35" s="22">
        <v>1.2</v>
      </c>
      <c r="N35" s="26">
        <v>50.6</v>
      </c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</row>
    <row r="36" spans="2:29" ht="15" customHeight="1" x14ac:dyDescent="0.2">
      <c r="B36" s="64"/>
      <c r="C36" s="74" t="s">
        <v>16</v>
      </c>
      <c r="D36" s="21">
        <v>6.3</v>
      </c>
      <c r="E36" s="53">
        <v>8.6</v>
      </c>
      <c r="F36" s="53">
        <v>7.1</v>
      </c>
      <c r="G36" s="53">
        <v>22.6</v>
      </c>
      <c r="H36" s="53">
        <v>9.3000000000000007</v>
      </c>
      <c r="I36" s="53">
        <v>9.9</v>
      </c>
      <c r="J36" s="53">
        <v>3.5</v>
      </c>
      <c r="K36" s="53">
        <v>5.2</v>
      </c>
      <c r="L36" s="53">
        <v>1</v>
      </c>
      <c r="M36" s="22">
        <v>0.5</v>
      </c>
      <c r="N36" s="26">
        <v>51.4</v>
      </c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</row>
    <row r="37" spans="2:29" ht="15" customHeight="1" x14ac:dyDescent="0.2">
      <c r="B37" s="64"/>
      <c r="C37" s="74" t="s">
        <v>17</v>
      </c>
      <c r="D37" s="21">
        <v>7.5</v>
      </c>
      <c r="E37" s="53">
        <v>5.7</v>
      </c>
      <c r="F37" s="53">
        <v>12.6</v>
      </c>
      <c r="G37" s="53">
        <v>28.7</v>
      </c>
      <c r="H37" s="53">
        <v>17.2</v>
      </c>
      <c r="I37" s="53">
        <v>8.4</v>
      </c>
      <c r="J37" s="53">
        <v>3.1</v>
      </c>
      <c r="K37" s="53">
        <v>1.1000000000000001</v>
      </c>
      <c r="L37" s="53">
        <v>0.8</v>
      </c>
      <c r="M37" s="22">
        <v>1</v>
      </c>
      <c r="N37" s="26">
        <v>57.4</v>
      </c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</row>
    <row r="38" spans="2:29" ht="15" customHeight="1" x14ac:dyDescent="0.2">
      <c r="B38" s="64"/>
      <c r="C38" s="74" t="s">
        <v>18</v>
      </c>
      <c r="D38" s="21">
        <v>5.0999999999999996</v>
      </c>
      <c r="E38" s="53">
        <v>4.2</v>
      </c>
      <c r="F38" s="53">
        <v>8.1999999999999993</v>
      </c>
      <c r="G38" s="53">
        <v>45</v>
      </c>
      <c r="H38" s="53">
        <v>22.3</v>
      </c>
      <c r="I38" s="53">
        <v>18.3</v>
      </c>
      <c r="J38" s="53">
        <v>4.4000000000000004</v>
      </c>
      <c r="K38" s="53">
        <v>4.5999999999999996</v>
      </c>
      <c r="L38" s="53">
        <v>0.9</v>
      </c>
      <c r="M38" s="22">
        <v>2.4</v>
      </c>
      <c r="N38" s="26">
        <v>70.599999999999994</v>
      </c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</row>
    <row r="39" spans="2:29" ht="15" customHeight="1" x14ac:dyDescent="0.2">
      <c r="B39" s="64"/>
      <c r="C39" s="74" t="s">
        <v>19</v>
      </c>
      <c r="D39" s="21">
        <v>9</v>
      </c>
      <c r="E39" s="53">
        <v>10.199999999999999</v>
      </c>
      <c r="F39" s="53">
        <v>7.3</v>
      </c>
      <c r="G39" s="53">
        <v>55.3</v>
      </c>
      <c r="H39" s="53">
        <v>21.5</v>
      </c>
      <c r="I39" s="53">
        <v>28.1</v>
      </c>
      <c r="J39" s="53">
        <v>5.6</v>
      </c>
      <c r="K39" s="53">
        <v>2.4</v>
      </c>
      <c r="L39" s="53">
        <v>0.8</v>
      </c>
      <c r="M39" s="22">
        <v>1.7</v>
      </c>
      <c r="N39" s="26">
        <v>86.7</v>
      </c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</row>
    <row r="40" spans="2:29" ht="15" customHeight="1" x14ac:dyDescent="0.2">
      <c r="B40" s="64"/>
      <c r="C40" s="74" t="s">
        <v>20</v>
      </c>
      <c r="D40" s="21">
        <v>6.5</v>
      </c>
      <c r="E40" s="53">
        <v>13</v>
      </c>
      <c r="F40" s="53">
        <v>10.5</v>
      </c>
      <c r="G40" s="53">
        <v>55.2</v>
      </c>
      <c r="H40" s="53">
        <v>20.399999999999999</v>
      </c>
      <c r="I40" s="53">
        <v>30.6</v>
      </c>
      <c r="J40" s="53">
        <v>4.2</v>
      </c>
      <c r="K40" s="53">
        <v>2.7</v>
      </c>
      <c r="L40" s="53">
        <v>1.1000000000000001</v>
      </c>
      <c r="M40" s="22">
        <v>1</v>
      </c>
      <c r="N40" s="26">
        <v>90.1</v>
      </c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</row>
    <row r="41" spans="2:29" ht="15" customHeight="1" x14ac:dyDescent="0.2">
      <c r="B41" s="64"/>
      <c r="C41" s="74" t="s">
        <v>21</v>
      </c>
      <c r="D41" s="21">
        <v>7.7</v>
      </c>
      <c r="E41" s="53">
        <v>15.3</v>
      </c>
      <c r="F41" s="53">
        <v>15</v>
      </c>
      <c r="G41" s="53">
        <v>49.9</v>
      </c>
      <c r="H41" s="53">
        <v>22</v>
      </c>
      <c r="I41" s="53">
        <v>24.3</v>
      </c>
      <c r="J41" s="53">
        <v>3.5</v>
      </c>
      <c r="K41" s="53">
        <v>3</v>
      </c>
      <c r="L41" s="53">
        <v>2</v>
      </c>
      <c r="M41" s="22">
        <v>1</v>
      </c>
      <c r="N41" s="26">
        <v>93.9</v>
      </c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</row>
    <row r="42" spans="2:29" ht="15" customHeight="1" x14ac:dyDescent="0.2">
      <c r="B42" s="64"/>
      <c r="C42" s="74" t="s">
        <v>22</v>
      </c>
      <c r="D42" s="21">
        <v>7.5</v>
      </c>
      <c r="E42" s="53">
        <v>15.8</v>
      </c>
      <c r="F42" s="53">
        <v>18.899999999999999</v>
      </c>
      <c r="G42" s="53">
        <v>42.3</v>
      </c>
      <c r="H42" s="53">
        <v>24</v>
      </c>
      <c r="I42" s="53">
        <v>14.3</v>
      </c>
      <c r="J42" s="53">
        <v>3.9</v>
      </c>
      <c r="K42" s="53">
        <v>4.5</v>
      </c>
      <c r="L42" s="53">
        <v>4</v>
      </c>
      <c r="M42" s="22">
        <v>1.6</v>
      </c>
      <c r="N42" s="26">
        <v>94.6</v>
      </c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</row>
    <row r="43" spans="2:29" ht="15" customHeight="1" x14ac:dyDescent="0.2">
      <c r="B43" s="64"/>
      <c r="C43" s="74" t="s">
        <v>23</v>
      </c>
      <c r="D43" s="21">
        <v>13.3</v>
      </c>
      <c r="E43" s="53">
        <v>8.9</v>
      </c>
      <c r="F43" s="53">
        <v>31.8</v>
      </c>
      <c r="G43" s="53">
        <v>26.4</v>
      </c>
      <c r="H43" s="53">
        <v>20.9</v>
      </c>
      <c r="I43" s="53">
        <v>4.0999999999999996</v>
      </c>
      <c r="J43" s="53">
        <v>1.4</v>
      </c>
      <c r="K43" s="53">
        <v>2.2999999999999998</v>
      </c>
      <c r="L43" s="53">
        <v>3.1</v>
      </c>
      <c r="M43" s="22">
        <v>0.6</v>
      </c>
      <c r="N43" s="26">
        <v>86.5</v>
      </c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</row>
    <row r="44" spans="2:29" ht="15" customHeight="1" x14ac:dyDescent="0.2">
      <c r="B44" s="64"/>
      <c r="C44" s="74" t="s">
        <v>24</v>
      </c>
      <c r="D44" s="21">
        <v>9.3000000000000007</v>
      </c>
      <c r="E44" s="53">
        <v>5.8</v>
      </c>
      <c r="F44" s="53">
        <v>31.8</v>
      </c>
      <c r="G44" s="53">
        <v>17.3</v>
      </c>
      <c r="H44" s="53">
        <v>13.2</v>
      </c>
      <c r="I44" s="53">
        <v>3.7</v>
      </c>
      <c r="J44" s="53">
        <v>0.5</v>
      </c>
      <c r="K44" s="53">
        <v>2.2000000000000002</v>
      </c>
      <c r="L44" s="53">
        <v>2.4</v>
      </c>
      <c r="M44" s="22">
        <v>1.8</v>
      </c>
      <c r="N44" s="26">
        <v>70.7</v>
      </c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</row>
    <row r="45" spans="2:29" ht="15" customHeight="1" x14ac:dyDescent="0.2">
      <c r="B45" s="64"/>
      <c r="C45" s="74" t="s">
        <v>25</v>
      </c>
      <c r="D45" s="21">
        <v>16.5</v>
      </c>
      <c r="E45" s="53">
        <v>6</v>
      </c>
      <c r="F45" s="53">
        <v>30.6</v>
      </c>
      <c r="G45" s="53">
        <v>11.7</v>
      </c>
      <c r="H45" s="53">
        <v>9.4</v>
      </c>
      <c r="I45" s="53">
        <v>2.2999999999999998</v>
      </c>
      <c r="J45" s="53" t="s">
        <v>166</v>
      </c>
      <c r="K45" s="53">
        <v>1.1000000000000001</v>
      </c>
      <c r="L45" s="53">
        <v>0.5</v>
      </c>
      <c r="M45" s="22">
        <v>1.3</v>
      </c>
      <c r="N45" s="26">
        <v>67.7</v>
      </c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</row>
    <row r="46" spans="2:29" ht="15" customHeight="1" x14ac:dyDescent="0.2">
      <c r="B46" s="64"/>
      <c r="C46" s="74" t="s">
        <v>26</v>
      </c>
      <c r="D46" s="21">
        <v>19.600000000000001</v>
      </c>
      <c r="E46" s="53">
        <v>4.9000000000000004</v>
      </c>
      <c r="F46" s="53">
        <v>22.6</v>
      </c>
      <c r="G46" s="53">
        <v>8</v>
      </c>
      <c r="H46" s="53">
        <v>6.9</v>
      </c>
      <c r="I46" s="53">
        <v>1.1000000000000001</v>
      </c>
      <c r="J46" s="53" t="s">
        <v>166</v>
      </c>
      <c r="K46" s="53">
        <v>0.9</v>
      </c>
      <c r="L46" s="53">
        <v>2.5</v>
      </c>
      <c r="M46" s="22">
        <v>0.3</v>
      </c>
      <c r="N46" s="26">
        <v>58.8</v>
      </c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</row>
    <row r="47" spans="2:29" ht="15" customHeight="1" x14ac:dyDescent="0.2">
      <c r="B47" s="64"/>
      <c r="C47" s="74" t="s">
        <v>27</v>
      </c>
      <c r="D47" s="21">
        <v>22.1</v>
      </c>
      <c r="E47" s="53">
        <v>5.8</v>
      </c>
      <c r="F47" s="53">
        <v>15.5</v>
      </c>
      <c r="G47" s="53">
        <v>2.9</v>
      </c>
      <c r="H47" s="53">
        <v>2.5</v>
      </c>
      <c r="I47" s="53" t="s">
        <v>166</v>
      </c>
      <c r="J47" s="53">
        <v>0.4</v>
      </c>
      <c r="K47" s="53">
        <v>0.4</v>
      </c>
      <c r="L47" s="53">
        <v>0.5</v>
      </c>
      <c r="M47" s="22">
        <v>0.2</v>
      </c>
      <c r="N47" s="26">
        <v>47.3</v>
      </c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</row>
    <row r="48" spans="2:29" ht="15" customHeight="1" x14ac:dyDescent="0.2">
      <c r="B48" s="64"/>
      <c r="C48" s="74" t="s">
        <v>28</v>
      </c>
      <c r="D48" s="21">
        <v>28.4</v>
      </c>
      <c r="E48" s="53">
        <v>11.7</v>
      </c>
      <c r="F48" s="53">
        <v>12.5</v>
      </c>
      <c r="G48" s="53">
        <v>1.6</v>
      </c>
      <c r="H48" s="53">
        <v>1.3</v>
      </c>
      <c r="I48" s="53">
        <v>0.3</v>
      </c>
      <c r="J48" s="53" t="s">
        <v>166</v>
      </c>
      <c r="K48" s="53">
        <v>7.9</v>
      </c>
      <c r="L48" s="53">
        <v>4.5</v>
      </c>
      <c r="M48" s="22">
        <v>0.8</v>
      </c>
      <c r="N48" s="26">
        <v>67.5</v>
      </c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</row>
    <row r="49" spans="2:29" ht="15" customHeight="1" x14ac:dyDescent="0.2">
      <c r="B49" s="66"/>
      <c r="C49" s="75" t="s">
        <v>8</v>
      </c>
      <c r="D49" s="54">
        <v>159.69999999999999</v>
      </c>
      <c r="E49" s="55">
        <v>153.5</v>
      </c>
      <c r="F49" s="55">
        <v>225.2</v>
      </c>
      <c r="G49" s="55">
        <v>548.4</v>
      </c>
      <c r="H49" s="55">
        <v>239.1</v>
      </c>
      <c r="I49" s="55">
        <v>252.5</v>
      </c>
      <c r="J49" s="55">
        <v>56.8</v>
      </c>
      <c r="K49" s="55">
        <v>47.2</v>
      </c>
      <c r="L49" s="55">
        <v>26.1</v>
      </c>
      <c r="M49" s="56">
        <v>20.3</v>
      </c>
      <c r="N49" s="57">
        <v>1180.5</v>
      </c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</row>
    <row r="50" spans="2:29" ht="15" customHeight="1" x14ac:dyDescent="0.2">
      <c r="B50" s="63" t="s">
        <v>8</v>
      </c>
      <c r="C50" s="77" t="s">
        <v>11</v>
      </c>
      <c r="D50" s="58" t="s">
        <v>166</v>
      </c>
      <c r="E50" s="59">
        <v>4.0999999999999996</v>
      </c>
      <c r="F50" s="59" t="s">
        <v>166</v>
      </c>
      <c r="G50" s="59">
        <v>69.099999999999994</v>
      </c>
      <c r="H50" s="59">
        <v>25.2</v>
      </c>
      <c r="I50" s="59">
        <v>36.299999999999997</v>
      </c>
      <c r="J50" s="59">
        <v>7.6</v>
      </c>
      <c r="K50" s="59">
        <v>3.5</v>
      </c>
      <c r="L50" s="59">
        <v>0.7</v>
      </c>
      <c r="M50" s="60">
        <v>2.1</v>
      </c>
      <c r="N50" s="61">
        <v>79.5</v>
      </c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</row>
    <row r="51" spans="2:29" ht="15" customHeight="1" x14ac:dyDescent="0.2">
      <c r="B51" s="64"/>
      <c r="C51" s="74" t="s">
        <v>12</v>
      </c>
      <c r="D51" s="58" t="s">
        <v>166</v>
      </c>
      <c r="E51" s="59">
        <v>14.5</v>
      </c>
      <c r="F51" s="59" t="s">
        <v>166</v>
      </c>
      <c r="G51" s="59">
        <v>75.3</v>
      </c>
      <c r="H51" s="59">
        <v>15.6</v>
      </c>
      <c r="I51" s="59">
        <v>47.2</v>
      </c>
      <c r="J51" s="59">
        <v>12.5</v>
      </c>
      <c r="K51" s="59">
        <v>4.7</v>
      </c>
      <c r="L51" s="59" t="s">
        <v>166</v>
      </c>
      <c r="M51" s="60">
        <v>1.9</v>
      </c>
      <c r="N51" s="61">
        <v>96.4</v>
      </c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</row>
    <row r="52" spans="2:29" ht="15" customHeight="1" x14ac:dyDescent="0.2">
      <c r="B52" s="64"/>
      <c r="C52" s="74" t="s">
        <v>13</v>
      </c>
      <c r="D52" s="58" t="s">
        <v>166</v>
      </c>
      <c r="E52" s="59">
        <v>15.5</v>
      </c>
      <c r="F52" s="59" t="s">
        <v>166</v>
      </c>
      <c r="G52" s="59">
        <v>84.6</v>
      </c>
      <c r="H52" s="59">
        <v>17.899999999999999</v>
      </c>
      <c r="I52" s="59">
        <v>48.8</v>
      </c>
      <c r="J52" s="59">
        <v>17.899999999999999</v>
      </c>
      <c r="K52" s="59">
        <v>3</v>
      </c>
      <c r="L52" s="59">
        <v>0.2</v>
      </c>
      <c r="M52" s="60">
        <v>1.9</v>
      </c>
      <c r="N52" s="61">
        <v>105.1</v>
      </c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</row>
    <row r="53" spans="2:29" ht="15" customHeight="1" x14ac:dyDescent="0.2">
      <c r="B53" s="64"/>
      <c r="C53" s="74" t="s">
        <v>14</v>
      </c>
      <c r="D53" s="58" t="s">
        <v>166</v>
      </c>
      <c r="E53" s="59">
        <v>19.2</v>
      </c>
      <c r="F53" s="59" t="s">
        <v>166</v>
      </c>
      <c r="G53" s="59">
        <v>80.099999999999994</v>
      </c>
      <c r="H53" s="59">
        <v>14.8</v>
      </c>
      <c r="I53" s="59">
        <v>52.5</v>
      </c>
      <c r="J53" s="59">
        <v>12.7</v>
      </c>
      <c r="K53" s="59">
        <v>1.9</v>
      </c>
      <c r="L53" s="59">
        <v>0.4</v>
      </c>
      <c r="M53" s="60">
        <v>2.2999999999999998</v>
      </c>
      <c r="N53" s="61">
        <v>104</v>
      </c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</row>
    <row r="54" spans="2:29" ht="15" customHeight="1" x14ac:dyDescent="0.2">
      <c r="B54" s="64"/>
      <c r="C54" s="74" t="s">
        <v>15</v>
      </c>
      <c r="D54" s="58">
        <v>1.6</v>
      </c>
      <c r="E54" s="59">
        <v>20.6</v>
      </c>
      <c r="F54" s="59">
        <v>1.1000000000000001</v>
      </c>
      <c r="G54" s="59">
        <v>70.8</v>
      </c>
      <c r="H54" s="59">
        <v>24.4</v>
      </c>
      <c r="I54" s="59">
        <v>37.4</v>
      </c>
      <c r="J54" s="59">
        <v>9</v>
      </c>
      <c r="K54" s="59">
        <v>5.3</v>
      </c>
      <c r="L54" s="59">
        <v>1.4</v>
      </c>
      <c r="M54" s="60">
        <v>2.2999999999999998</v>
      </c>
      <c r="N54" s="61">
        <v>103.1</v>
      </c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</row>
    <row r="55" spans="2:29" ht="15" customHeight="1" x14ac:dyDescent="0.2">
      <c r="B55" s="64"/>
      <c r="C55" s="74" t="s">
        <v>16</v>
      </c>
      <c r="D55" s="58">
        <v>12.2</v>
      </c>
      <c r="E55" s="59">
        <v>14.8</v>
      </c>
      <c r="F55" s="59">
        <v>10.9</v>
      </c>
      <c r="G55" s="59">
        <v>54.9</v>
      </c>
      <c r="H55" s="59">
        <v>22.9</v>
      </c>
      <c r="I55" s="59">
        <v>23.2</v>
      </c>
      <c r="J55" s="59">
        <v>8.8000000000000007</v>
      </c>
      <c r="K55" s="59">
        <v>9.5</v>
      </c>
      <c r="L55" s="59">
        <v>2</v>
      </c>
      <c r="M55" s="60">
        <v>1.7</v>
      </c>
      <c r="N55" s="61">
        <v>105.9</v>
      </c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</row>
    <row r="56" spans="2:29" ht="15" customHeight="1" x14ac:dyDescent="0.2">
      <c r="B56" s="64"/>
      <c r="C56" s="74" t="s">
        <v>17</v>
      </c>
      <c r="D56" s="58">
        <v>15.1</v>
      </c>
      <c r="E56" s="59">
        <v>12.4</v>
      </c>
      <c r="F56" s="59">
        <v>24.5</v>
      </c>
      <c r="G56" s="59">
        <v>56.2</v>
      </c>
      <c r="H56" s="59">
        <v>32.200000000000003</v>
      </c>
      <c r="I56" s="59">
        <v>19.100000000000001</v>
      </c>
      <c r="J56" s="59">
        <v>4.9000000000000004</v>
      </c>
      <c r="K56" s="59">
        <v>3.7</v>
      </c>
      <c r="L56" s="59">
        <v>3.2</v>
      </c>
      <c r="M56" s="60">
        <v>1.8</v>
      </c>
      <c r="N56" s="61">
        <v>117</v>
      </c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</row>
    <row r="57" spans="2:29" ht="15" customHeight="1" x14ac:dyDescent="0.2">
      <c r="B57" s="64"/>
      <c r="C57" s="74" t="s">
        <v>18</v>
      </c>
      <c r="D57" s="58">
        <v>13.3</v>
      </c>
      <c r="E57" s="59">
        <v>10.4</v>
      </c>
      <c r="F57" s="59">
        <v>15.3</v>
      </c>
      <c r="G57" s="59">
        <v>91.2</v>
      </c>
      <c r="H57" s="59">
        <v>45.5</v>
      </c>
      <c r="I57" s="59">
        <v>35.5</v>
      </c>
      <c r="J57" s="59">
        <v>10.199999999999999</v>
      </c>
      <c r="K57" s="59">
        <v>7</v>
      </c>
      <c r="L57" s="59">
        <v>2.2999999999999998</v>
      </c>
      <c r="M57" s="60">
        <v>3.4</v>
      </c>
      <c r="N57" s="61">
        <v>143</v>
      </c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</row>
    <row r="58" spans="2:29" ht="15" customHeight="1" x14ac:dyDescent="0.2">
      <c r="B58" s="64"/>
      <c r="C58" s="74" t="s">
        <v>19</v>
      </c>
      <c r="D58" s="58">
        <v>24.2</v>
      </c>
      <c r="E58" s="59">
        <v>16.899999999999999</v>
      </c>
      <c r="F58" s="59">
        <v>16.899999999999999</v>
      </c>
      <c r="G58" s="59">
        <v>106.7</v>
      </c>
      <c r="H58" s="59">
        <v>40.5</v>
      </c>
      <c r="I58" s="59">
        <v>57.1</v>
      </c>
      <c r="J58" s="59">
        <v>9.1</v>
      </c>
      <c r="K58" s="59">
        <v>5.0999999999999996</v>
      </c>
      <c r="L58" s="59">
        <v>2.1</v>
      </c>
      <c r="M58" s="60">
        <v>3.9</v>
      </c>
      <c r="N58" s="61">
        <v>175.7</v>
      </c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</row>
    <row r="59" spans="2:29" ht="15" customHeight="1" x14ac:dyDescent="0.2">
      <c r="B59" s="64"/>
      <c r="C59" s="74" t="s">
        <v>20</v>
      </c>
      <c r="D59" s="58">
        <v>23.2</v>
      </c>
      <c r="E59" s="59">
        <v>18.100000000000001</v>
      </c>
      <c r="F59" s="59">
        <v>20</v>
      </c>
      <c r="G59" s="59">
        <v>112.9</v>
      </c>
      <c r="H59" s="59">
        <v>45.9</v>
      </c>
      <c r="I59" s="59">
        <v>58.7</v>
      </c>
      <c r="J59" s="59">
        <v>8.3000000000000007</v>
      </c>
      <c r="K59" s="59">
        <v>3.7</v>
      </c>
      <c r="L59" s="59">
        <v>3.4</v>
      </c>
      <c r="M59" s="60">
        <v>1.7</v>
      </c>
      <c r="N59" s="61">
        <v>183</v>
      </c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</row>
    <row r="60" spans="2:29" ht="15" customHeight="1" x14ac:dyDescent="0.2">
      <c r="B60" s="64"/>
      <c r="C60" s="74" t="s">
        <v>21</v>
      </c>
      <c r="D60" s="58">
        <v>23.6</v>
      </c>
      <c r="E60" s="59">
        <v>24.3</v>
      </c>
      <c r="F60" s="59">
        <v>25.8</v>
      </c>
      <c r="G60" s="59">
        <v>103.8</v>
      </c>
      <c r="H60" s="59">
        <v>41.5</v>
      </c>
      <c r="I60" s="59">
        <v>54.6</v>
      </c>
      <c r="J60" s="59">
        <v>7.7</v>
      </c>
      <c r="K60" s="59">
        <v>4.5</v>
      </c>
      <c r="L60" s="59">
        <v>5.3</v>
      </c>
      <c r="M60" s="60">
        <v>1.4</v>
      </c>
      <c r="N60" s="61">
        <v>188.7</v>
      </c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</row>
    <row r="61" spans="2:29" ht="15" customHeight="1" x14ac:dyDescent="0.2">
      <c r="B61" s="64"/>
      <c r="C61" s="74" t="s">
        <v>22</v>
      </c>
      <c r="D61" s="58">
        <v>24.2</v>
      </c>
      <c r="E61" s="59">
        <v>23.2</v>
      </c>
      <c r="F61" s="59">
        <v>36.6</v>
      </c>
      <c r="G61" s="59">
        <v>87.8</v>
      </c>
      <c r="H61" s="59">
        <v>48.4</v>
      </c>
      <c r="I61" s="59">
        <v>31.3</v>
      </c>
      <c r="J61" s="59">
        <v>8.1</v>
      </c>
      <c r="K61" s="59">
        <v>8.4</v>
      </c>
      <c r="L61" s="59">
        <v>7.6</v>
      </c>
      <c r="M61" s="60">
        <v>2.2999999999999998</v>
      </c>
      <c r="N61" s="61">
        <v>190</v>
      </c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</row>
    <row r="62" spans="2:29" ht="15" customHeight="1" x14ac:dyDescent="0.2">
      <c r="B62" s="64"/>
      <c r="C62" s="74" t="s">
        <v>23</v>
      </c>
      <c r="D62" s="21">
        <v>25.1</v>
      </c>
      <c r="E62" s="53">
        <v>16.5</v>
      </c>
      <c r="F62" s="53">
        <v>59.1</v>
      </c>
      <c r="G62" s="53">
        <v>61.4</v>
      </c>
      <c r="H62" s="53">
        <v>42.8</v>
      </c>
      <c r="I62" s="53">
        <v>14</v>
      </c>
      <c r="J62" s="53">
        <v>4.5999999999999996</v>
      </c>
      <c r="K62" s="53">
        <v>5.8</v>
      </c>
      <c r="L62" s="53">
        <v>5.2</v>
      </c>
      <c r="M62" s="22">
        <v>1.7</v>
      </c>
      <c r="N62" s="26">
        <v>174.9</v>
      </c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</row>
    <row r="63" spans="2:29" ht="15" customHeight="1" x14ac:dyDescent="0.2">
      <c r="B63" s="64"/>
      <c r="C63" s="74" t="s">
        <v>24</v>
      </c>
      <c r="D63" s="21">
        <v>21.3</v>
      </c>
      <c r="E63" s="53">
        <v>8.5</v>
      </c>
      <c r="F63" s="53">
        <v>64.7</v>
      </c>
      <c r="G63" s="53">
        <v>36.9</v>
      </c>
      <c r="H63" s="53">
        <v>30</v>
      </c>
      <c r="I63" s="53">
        <v>5.9</v>
      </c>
      <c r="J63" s="53">
        <v>1</v>
      </c>
      <c r="K63" s="53">
        <v>2.9</v>
      </c>
      <c r="L63" s="53">
        <v>3.7</v>
      </c>
      <c r="M63" s="22">
        <v>3.6</v>
      </c>
      <c r="N63" s="26">
        <v>141.6</v>
      </c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</row>
    <row r="64" spans="2:29" ht="15" customHeight="1" x14ac:dyDescent="0.2">
      <c r="B64" s="64"/>
      <c r="C64" s="74" t="s">
        <v>25</v>
      </c>
      <c r="D64" s="21">
        <v>29.7</v>
      </c>
      <c r="E64" s="53">
        <v>8.9</v>
      </c>
      <c r="F64" s="53">
        <v>59.3</v>
      </c>
      <c r="G64" s="53">
        <v>27.8</v>
      </c>
      <c r="H64" s="53">
        <v>22.3</v>
      </c>
      <c r="I64" s="53">
        <v>5.2</v>
      </c>
      <c r="J64" s="53">
        <v>0.3</v>
      </c>
      <c r="K64" s="53">
        <v>2.2999999999999998</v>
      </c>
      <c r="L64" s="53">
        <v>2.6</v>
      </c>
      <c r="M64" s="22">
        <v>1.7</v>
      </c>
      <c r="N64" s="26">
        <v>132.30000000000001</v>
      </c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</row>
    <row r="65" spans="2:29" ht="15" customHeight="1" x14ac:dyDescent="0.2">
      <c r="B65" s="64"/>
      <c r="C65" s="74" t="s">
        <v>26</v>
      </c>
      <c r="D65" s="21">
        <v>27.7</v>
      </c>
      <c r="E65" s="53">
        <v>6</v>
      </c>
      <c r="F65" s="53">
        <v>52.7</v>
      </c>
      <c r="G65" s="53">
        <v>15.9</v>
      </c>
      <c r="H65" s="53">
        <v>12.5</v>
      </c>
      <c r="I65" s="53">
        <v>3.2</v>
      </c>
      <c r="J65" s="53">
        <v>0.2</v>
      </c>
      <c r="K65" s="53">
        <v>1.8</v>
      </c>
      <c r="L65" s="53">
        <v>4.4000000000000004</v>
      </c>
      <c r="M65" s="22">
        <v>1</v>
      </c>
      <c r="N65" s="26">
        <v>109.4</v>
      </c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</row>
    <row r="66" spans="2:29" ht="15" customHeight="1" x14ac:dyDescent="0.2">
      <c r="B66" s="64"/>
      <c r="C66" s="74" t="s">
        <v>27</v>
      </c>
      <c r="D66" s="21">
        <v>28.2</v>
      </c>
      <c r="E66" s="53">
        <v>8.3000000000000007</v>
      </c>
      <c r="F66" s="53">
        <v>32.200000000000003</v>
      </c>
      <c r="G66" s="53">
        <v>9.4</v>
      </c>
      <c r="H66" s="53">
        <v>9.1</v>
      </c>
      <c r="I66" s="53" t="s">
        <v>166</v>
      </c>
      <c r="J66" s="53">
        <v>0.4</v>
      </c>
      <c r="K66" s="53">
        <v>0.4</v>
      </c>
      <c r="L66" s="53">
        <v>1.3</v>
      </c>
      <c r="M66" s="22">
        <v>0.4</v>
      </c>
      <c r="N66" s="26">
        <v>80.2</v>
      </c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</row>
    <row r="67" spans="2:29" ht="15" customHeight="1" x14ac:dyDescent="0.2">
      <c r="B67" s="64"/>
      <c r="C67" s="74" t="s">
        <v>28</v>
      </c>
      <c r="D67" s="21">
        <v>38.6</v>
      </c>
      <c r="E67" s="53">
        <v>14.9</v>
      </c>
      <c r="F67" s="53">
        <v>32.5</v>
      </c>
      <c r="G67" s="53">
        <v>6</v>
      </c>
      <c r="H67" s="53">
        <v>5</v>
      </c>
      <c r="I67" s="53">
        <v>0.6</v>
      </c>
      <c r="J67" s="53">
        <v>0.4</v>
      </c>
      <c r="K67" s="53">
        <v>8.6999999999999993</v>
      </c>
      <c r="L67" s="53">
        <v>5.6</v>
      </c>
      <c r="M67" s="22">
        <v>1.5</v>
      </c>
      <c r="N67" s="26">
        <v>107.8</v>
      </c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</row>
    <row r="68" spans="2:29" ht="15" customHeight="1" x14ac:dyDescent="0.2">
      <c r="B68" s="68"/>
      <c r="C68" s="75" t="s">
        <v>8</v>
      </c>
      <c r="D68" s="23">
        <v>307.89999999999998</v>
      </c>
      <c r="E68" s="62">
        <v>257.10000000000002</v>
      </c>
      <c r="F68" s="62">
        <v>451.6</v>
      </c>
      <c r="G68" s="62">
        <v>1151</v>
      </c>
      <c r="H68" s="62">
        <v>496.7</v>
      </c>
      <c r="I68" s="62">
        <v>530.70000000000005</v>
      </c>
      <c r="J68" s="62">
        <v>123.6</v>
      </c>
      <c r="K68" s="62">
        <v>82.1</v>
      </c>
      <c r="L68" s="62">
        <v>51.4</v>
      </c>
      <c r="M68" s="24">
        <v>36.6</v>
      </c>
      <c r="N68" s="28">
        <v>2337.6</v>
      </c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</row>
    <row r="69" spans="2:29" ht="26.1" customHeight="1" x14ac:dyDescent="0.2">
      <c r="B69" s="102" t="s">
        <v>29</v>
      </c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</row>
    <row r="70" spans="2:29" ht="11.25" customHeight="1" x14ac:dyDescent="0.2">
      <c r="B70" s="38" t="s">
        <v>30</v>
      </c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</row>
    <row r="71" spans="2:29" x14ac:dyDescent="0.2"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</row>
    <row r="72" spans="2:29" x14ac:dyDescent="0.2"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</row>
    <row r="73" spans="2:29" x14ac:dyDescent="0.2"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</row>
    <row r="74" spans="2:29" x14ac:dyDescent="0.2"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</row>
    <row r="75" spans="2:29" x14ac:dyDescent="0.2"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</row>
    <row r="76" spans="2:29" x14ac:dyDescent="0.2"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</row>
    <row r="77" spans="2:29" x14ac:dyDescent="0.2"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</row>
    <row r="78" spans="2:29" x14ac:dyDescent="0.2"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</row>
  </sheetData>
  <mergeCells count="4">
    <mergeCell ref="C10:C11"/>
    <mergeCell ref="B10:B11"/>
    <mergeCell ref="B69:N69"/>
    <mergeCell ref="B9:N9"/>
  </mergeCells>
  <pageMargins left="0.39370078740157483" right="0.39370078740157483" top="0.39370078740157483" bottom="0.39370078740157483" header="0" footer="0.39370078740157483"/>
  <pageSetup paperSize="9" scale="56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23.42578125" style="98" customWidth="1"/>
    <col min="3" max="13" width="12.7109375" style="98" customWidth="1"/>
    <col min="14" max="16384" width="11.42578125" style="98"/>
  </cols>
  <sheetData>
    <row r="1" spans="1:13" ht="12" customHeight="1" x14ac:dyDescent="0.2">
      <c r="A1" s="99"/>
    </row>
    <row r="2" spans="1:13" ht="12" customHeight="1" x14ac:dyDescent="0.2"/>
    <row r="3" spans="1:13" ht="12" customHeight="1" x14ac:dyDescent="0.2"/>
    <row r="4" spans="1:13" ht="12" customHeight="1" x14ac:dyDescent="0.2"/>
    <row r="5" spans="1:13" ht="12" customHeight="1" x14ac:dyDescent="0.2"/>
    <row r="6" spans="1:13" ht="12" customHeight="1" x14ac:dyDescent="0.2"/>
    <row r="7" spans="1:13" ht="12" customHeight="1" x14ac:dyDescent="0.2"/>
    <row r="8" spans="1:13" ht="12" customHeight="1" x14ac:dyDescent="0.2"/>
    <row r="9" spans="1:13" ht="30" customHeight="1" x14ac:dyDescent="0.2">
      <c r="B9" s="91" t="str">
        <f>"Tabla 13. Población residente (en miles) por Tamaño del hogar al que pertene según Tipo del mismo. 
Castilla y León."&amp;MID('Índice '!B12,10,20)</f>
        <v>Tabla 13. Población residente (en miles) por Tamaño del hogar al que pertene según Tipo del mismo. 
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3"/>
    </row>
    <row r="10" spans="1:13" ht="12.75" customHeight="1" x14ac:dyDescent="0.2">
      <c r="B10" s="88" t="s">
        <v>64</v>
      </c>
      <c r="C10" s="16" t="s">
        <v>73</v>
      </c>
      <c r="D10" s="16"/>
      <c r="E10" s="16"/>
      <c r="F10" s="16"/>
      <c r="G10" s="16"/>
      <c r="H10" s="16"/>
      <c r="I10" s="16"/>
      <c r="J10" s="16"/>
      <c r="K10" s="16"/>
      <c r="L10" s="16"/>
      <c r="M10" s="30"/>
    </row>
    <row r="11" spans="1:13" ht="72.75" customHeight="1" x14ac:dyDescent="0.2">
      <c r="B11" s="90"/>
      <c r="C11" s="48" t="s">
        <v>74</v>
      </c>
      <c r="D11" s="17" t="s">
        <v>75</v>
      </c>
      <c r="E11" s="17" t="s">
        <v>76</v>
      </c>
      <c r="F11" s="17" t="s">
        <v>77</v>
      </c>
      <c r="G11" s="17" t="s">
        <v>78</v>
      </c>
      <c r="H11" s="17" t="s">
        <v>79</v>
      </c>
      <c r="I11" s="17" t="s">
        <v>80</v>
      </c>
      <c r="J11" s="17" t="s">
        <v>81</v>
      </c>
      <c r="K11" s="17" t="s">
        <v>82</v>
      </c>
      <c r="L11" s="12" t="s">
        <v>83</v>
      </c>
      <c r="M11" s="27" t="s">
        <v>8</v>
      </c>
    </row>
    <row r="12" spans="1:13" ht="15" customHeight="1" x14ac:dyDescent="0.2">
      <c r="B12" s="15" t="s">
        <v>65</v>
      </c>
      <c r="C12" s="58">
        <v>307.89999999999998</v>
      </c>
      <c r="D12" s="59" t="s">
        <v>166</v>
      </c>
      <c r="E12" s="59" t="s">
        <v>166</v>
      </c>
      <c r="F12" s="59" t="s">
        <v>166</v>
      </c>
      <c r="G12" s="59" t="s">
        <v>166</v>
      </c>
      <c r="H12" s="59" t="s">
        <v>166</v>
      </c>
      <c r="I12" s="59" t="s">
        <v>166</v>
      </c>
      <c r="J12" s="59" t="s">
        <v>166</v>
      </c>
      <c r="K12" s="59" t="s">
        <v>166</v>
      </c>
      <c r="L12" s="60" t="s">
        <v>166</v>
      </c>
      <c r="M12" s="61">
        <v>307.89999999999998</v>
      </c>
    </row>
    <row r="13" spans="1:13" ht="15" customHeight="1" x14ac:dyDescent="0.2">
      <c r="B13" s="13" t="s">
        <v>66</v>
      </c>
      <c r="C13" s="58" t="s">
        <v>166</v>
      </c>
      <c r="D13" s="59">
        <v>164.2</v>
      </c>
      <c r="E13" s="59">
        <v>451.6</v>
      </c>
      <c r="F13" s="59" t="s">
        <v>166</v>
      </c>
      <c r="G13" s="59" t="s">
        <v>166</v>
      </c>
      <c r="H13" s="59" t="s">
        <v>166</v>
      </c>
      <c r="I13" s="59" t="s">
        <v>166</v>
      </c>
      <c r="J13" s="59" t="s">
        <v>166</v>
      </c>
      <c r="K13" s="59">
        <v>44.6</v>
      </c>
      <c r="L13" s="60" t="s">
        <v>166</v>
      </c>
      <c r="M13" s="61">
        <v>660.4</v>
      </c>
    </row>
    <row r="14" spans="1:13" ht="15" customHeight="1" x14ac:dyDescent="0.2">
      <c r="B14" s="13" t="s">
        <v>67</v>
      </c>
      <c r="C14" s="58" t="s">
        <v>166</v>
      </c>
      <c r="D14" s="59">
        <v>69.8</v>
      </c>
      <c r="E14" s="59" t="s">
        <v>166</v>
      </c>
      <c r="F14" s="59">
        <v>496.7</v>
      </c>
      <c r="G14" s="59">
        <v>496.7</v>
      </c>
      <c r="H14" s="59" t="s">
        <v>166</v>
      </c>
      <c r="I14" s="59" t="s">
        <v>166</v>
      </c>
      <c r="J14" s="59">
        <v>25.2</v>
      </c>
      <c r="K14" s="59">
        <v>4.9000000000000004</v>
      </c>
      <c r="L14" s="60" t="s">
        <v>166</v>
      </c>
      <c r="M14" s="61">
        <v>596.6</v>
      </c>
    </row>
    <row r="15" spans="1:13" ht="15" customHeight="1" x14ac:dyDescent="0.2">
      <c r="B15" s="13" t="s">
        <v>68</v>
      </c>
      <c r="C15" s="58" t="s">
        <v>166</v>
      </c>
      <c r="D15" s="59">
        <v>21.4</v>
      </c>
      <c r="E15" s="59" t="s">
        <v>166</v>
      </c>
      <c r="F15" s="59">
        <v>530.70000000000005</v>
      </c>
      <c r="G15" s="59" t="s">
        <v>166</v>
      </c>
      <c r="H15" s="59">
        <v>530.70000000000005</v>
      </c>
      <c r="I15" s="59" t="s">
        <v>166</v>
      </c>
      <c r="J15" s="59">
        <v>28.8</v>
      </c>
      <c r="K15" s="59">
        <v>1.7</v>
      </c>
      <c r="L15" s="60">
        <v>12.7</v>
      </c>
      <c r="M15" s="61">
        <v>595.20000000000005</v>
      </c>
    </row>
    <row r="16" spans="1:13" ht="15" customHeight="1" x14ac:dyDescent="0.2">
      <c r="B16" s="13" t="s">
        <v>69</v>
      </c>
      <c r="C16" s="58" t="s">
        <v>166</v>
      </c>
      <c r="D16" s="59">
        <v>1.6</v>
      </c>
      <c r="E16" s="59" t="s">
        <v>166</v>
      </c>
      <c r="F16" s="59">
        <v>116.2</v>
      </c>
      <c r="G16" s="59" t="s">
        <v>166</v>
      </c>
      <c r="H16" s="59" t="s">
        <v>166</v>
      </c>
      <c r="I16" s="59">
        <v>116.2</v>
      </c>
      <c r="J16" s="59">
        <v>20</v>
      </c>
      <c r="K16" s="59" t="s">
        <v>166</v>
      </c>
      <c r="L16" s="60">
        <v>19.5</v>
      </c>
      <c r="M16" s="61">
        <v>157.19999999999999</v>
      </c>
    </row>
    <row r="17" spans="2:13" ht="15" customHeight="1" x14ac:dyDescent="0.2">
      <c r="B17" s="13" t="s">
        <v>70</v>
      </c>
      <c r="C17" s="58" t="s">
        <v>166</v>
      </c>
      <c r="D17" s="59">
        <v>0.2</v>
      </c>
      <c r="E17" s="59" t="s">
        <v>166</v>
      </c>
      <c r="F17" s="59">
        <v>4.2</v>
      </c>
      <c r="G17" s="59" t="s">
        <v>166</v>
      </c>
      <c r="H17" s="59" t="s">
        <v>166</v>
      </c>
      <c r="I17" s="59">
        <v>4.2</v>
      </c>
      <c r="J17" s="59">
        <v>7.8</v>
      </c>
      <c r="K17" s="59" t="s">
        <v>166</v>
      </c>
      <c r="L17" s="60">
        <v>4.4000000000000004</v>
      </c>
      <c r="M17" s="61">
        <v>16.600000000000001</v>
      </c>
    </row>
    <row r="18" spans="2:13" ht="15" customHeight="1" x14ac:dyDescent="0.2">
      <c r="B18" s="13" t="s">
        <v>71</v>
      </c>
      <c r="C18" s="58" t="s">
        <v>166</v>
      </c>
      <c r="D18" s="59" t="s">
        <v>166</v>
      </c>
      <c r="E18" s="59" t="s">
        <v>166</v>
      </c>
      <c r="F18" s="59">
        <v>3.2</v>
      </c>
      <c r="G18" s="59" t="s">
        <v>166</v>
      </c>
      <c r="H18" s="59" t="s">
        <v>166</v>
      </c>
      <c r="I18" s="59">
        <v>3.2</v>
      </c>
      <c r="J18" s="59">
        <v>0.4</v>
      </c>
      <c r="K18" s="59">
        <v>0.1</v>
      </c>
      <c r="L18" s="60" t="s">
        <v>166</v>
      </c>
      <c r="M18" s="61">
        <v>3.8</v>
      </c>
    </row>
    <row r="19" spans="2:13" ht="15" customHeight="1" x14ac:dyDescent="0.2">
      <c r="B19" s="13" t="s">
        <v>72</v>
      </c>
      <c r="C19" s="58" t="s">
        <v>166</v>
      </c>
      <c r="D19" s="59" t="s">
        <v>166</v>
      </c>
      <c r="E19" s="59" t="s">
        <v>166</v>
      </c>
      <c r="F19" s="59" t="s">
        <v>166</v>
      </c>
      <c r="G19" s="59" t="s">
        <v>166</v>
      </c>
      <c r="H19" s="59" t="s">
        <v>166</v>
      </c>
      <c r="I19" s="59" t="s">
        <v>166</v>
      </c>
      <c r="J19" s="59" t="s">
        <v>166</v>
      </c>
      <c r="K19" s="59" t="s">
        <v>166</v>
      </c>
      <c r="L19" s="60" t="s">
        <v>166</v>
      </c>
      <c r="M19" s="61" t="s">
        <v>166</v>
      </c>
    </row>
    <row r="20" spans="2:13" ht="15" customHeight="1" x14ac:dyDescent="0.2">
      <c r="B20" s="29" t="s">
        <v>8</v>
      </c>
      <c r="C20" s="58">
        <v>307.89999999999998</v>
      </c>
      <c r="D20" s="59">
        <v>257.10000000000002</v>
      </c>
      <c r="E20" s="59">
        <v>451.6</v>
      </c>
      <c r="F20" s="59">
        <v>1151</v>
      </c>
      <c r="G20" s="59">
        <v>496.7</v>
      </c>
      <c r="H20" s="59">
        <v>530.70000000000005</v>
      </c>
      <c r="I20" s="59">
        <v>123.6</v>
      </c>
      <c r="J20" s="59">
        <v>82.1</v>
      </c>
      <c r="K20" s="59">
        <v>51.4</v>
      </c>
      <c r="L20" s="60">
        <v>36.6</v>
      </c>
      <c r="M20" s="61">
        <v>2337.6</v>
      </c>
    </row>
    <row r="21" spans="2:13" ht="26.1" customHeight="1" x14ac:dyDescent="0.2">
      <c r="B21" s="102" t="s">
        <v>29</v>
      </c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</row>
    <row r="22" spans="2:13" ht="11.25" customHeight="1" x14ac:dyDescent="0.2">
      <c r="B22" s="38" t="s">
        <v>30</v>
      </c>
    </row>
    <row r="26" spans="2:13" x14ac:dyDescent="0.2"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</row>
  </sheetData>
  <mergeCells count="3">
    <mergeCell ref="B10:B11"/>
    <mergeCell ref="B21:M21"/>
    <mergeCell ref="B9:M9"/>
  </mergeCells>
  <pageMargins left="0.39370078740157483" right="0.39370078740157483" top="0.39370078740157483" bottom="0.39370078740157483" header="0" footer="0.39370078740157483"/>
  <pageSetup paperSize="9" scale="82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9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36" style="98" customWidth="1"/>
    <col min="3" max="9" width="12" style="98" customWidth="1"/>
    <col min="10" max="10" width="13" style="98" customWidth="1"/>
    <col min="11" max="11" width="12.42578125" style="98" customWidth="1"/>
    <col min="12" max="13" width="12" style="98" customWidth="1"/>
    <col min="14" max="16384" width="11.42578125" style="98"/>
  </cols>
  <sheetData>
    <row r="1" spans="1:13" ht="12" customHeight="1" x14ac:dyDescent="0.2">
      <c r="A1" s="99"/>
    </row>
    <row r="2" spans="1:13" ht="12" customHeight="1" x14ac:dyDescent="0.2"/>
    <row r="3" spans="1:13" ht="12" customHeight="1" x14ac:dyDescent="0.2"/>
    <row r="4" spans="1:13" ht="12" customHeight="1" x14ac:dyDescent="0.2"/>
    <row r="5" spans="1:13" ht="12" customHeight="1" x14ac:dyDescent="0.2"/>
    <row r="6" spans="1:13" ht="12" customHeight="1" x14ac:dyDescent="0.2"/>
    <row r="7" spans="1:13" ht="12" customHeight="1" x14ac:dyDescent="0.2"/>
    <row r="8" spans="1:13" ht="12" customHeight="1" x14ac:dyDescent="0.2"/>
    <row r="9" spans="1:13" ht="30" customHeight="1" x14ac:dyDescent="0.2">
      <c r="B9" s="91" t="str">
        <f>"Tabla 14. Población residente (en miles) por Densidad de población del hogar al que pertene según Tipo del mismo. 
Castilla y León."&amp;MID('Índice '!B12,10,20)</f>
        <v>Tabla 14. Población residente (en miles) por Densidad de población del hogar al que pertene según Tipo del mismo. 
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3"/>
    </row>
    <row r="10" spans="1:13" ht="12.75" customHeight="1" x14ac:dyDescent="0.2">
      <c r="B10" s="88" t="s">
        <v>108</v>
      </c>
      <c r="C10" s="16" t="s">
        <v>73</v>
      </c>
      <c r="D10" s="16"/>
      <c r="E10" s="16"/>
      <c r="F10" s="16"/>
      <c r="G10" s="16"/>
      <c r="H10" s="16"/>
      <c r="I10" s="16"/>
      <c r="J10" s="16"/>
      <c r="K10" s="16"/>
      <c r="L10" s="16"/>
      <c r="M10" s="30"/>
    </row>
    <row r="11" spans="1:13" ht="60.75" customHeight="1" x14ac:dyDescent="0.2">
      <c r="B11" s="90"/>
      <c r="C11" s="48" t="s">
        <v>74</v>
      </c>
      <c r="D11" s="17" t="s">
        <v>75</v>
      </c>
      <c r="E11" s="17" t="s">
        <v>76</v>
      </c>
      <c r="F11" s="17" t="s">
        <v>77</v>
      </c>
      <c r="G11" s="17" t="s">
        <v>78</v>
      </c>
      <c r="H11" s="17" t="s">
        <v>79</v>
      </c>
      <c r="I11" s="17" t="s">
        <v>80</v>
      </c>
      <c r="J11" s="17" t="s">
        <v>81</v>
      </c>
      <c r="K11" s="17" t="s">
        <v>82</v>
      </c>
      <c r="L11" s="12" t="s">
        <v>83</v>
      </c>
      <c r="M11" s="27" t="s">
        <v>8</v>
      </c>
    </row>
    <row r="12" spans="1:13" ht="15" customHeight="1" x14ac:dyDescent="0.2">
      <c r="B12" s="15" t="s">
        <v>160</v>
      </c>
      <c r="C12" s="58" t="s">
        <v>166</v>
      </c>
      <c r="D12" s="59" t="s">
        <v>166</v>
      </c>
      <c r="E12" s="59" t="s">
        <v>166</v>
      </c>
      <c r="F12" s="59">
        <v>0.5</v>
      </c>
      <c r="G12" s="59" t="s">
        <v>166</v>
      </c>
      <c r="H12" s="59" t="s">
        <v>166</v>
      </c>
      <c r="I12" s="59">
        <v>0.5</v>
      </c>
      <c r="J12" s="59" t="s">
        <v>166</v>
      </c>
      <c r="K12" s="59" t="s">
        <v>166</v>
      </c>
      <c r="L12" s="60" t="s">
        <v>166</v>
      </c>
      <c r="M12" s="61">
        <v>0.5</v>
      </c>
    </row>
    <row r="13" spans="1:13" ht="15" customHeight="1" x14ac:dyDescent="0.2">
      <c r="B13" s="13" t="s">
        <v>161</v>
      </c>
      <c r="C13" s="58" t="s">
        <v>166</v>
      </c>
      <c r="D13" s="59">
        <v>3.8</v>
      </c>
      <c r="E13" s="59">
        <v>1.3</v>
      </c>
      <c r="F13" s="59">
        <v>172.8</v>
      </c>
      <c r="G13" s="59">
        <v>14.8</v>
      </c>
      <c r="H13" s="59">
        <v>92.4</v>
      </c>
      <c r="I13" s="59">
        <v>65.7</v>
      </c>
      <c r="J13" s="59">
        <v>23.8</v>
      </c>
      <c r="K13" s="59" t="s">
        <v>166</v>
      </c>
      <c r="L13" s="60">
        <v>15.7</v>
      </c>
      <c r="M13" s="61">
        <v>217.4</v>
      </c>
    </row>
    <row r="14" spans="1:13" ht="15" customHeight="1" x14ac:dyDescent="0.2">
      <c r="B14" s="13" t="s">
        <v>162</v>
      </c>
      <c r="C14" s="58">
        <v>0.2</v>
      </c>
      <c r="D14" s="59">
        <v>44.1</v>
      </c>
      <c r="E14" s="59">
        <v>16.399999999999999</v>
      </c>
      <c r="F14" s="59">
        <v>458.1</v>
      </c>
      <c r="G14" s="59">
        <v>175.6</v>
      </c>
      <c r="H14" s="59">
        <v>249.3</v>
      </c>
      <c r="I14" s="59">
        <v>33.200000000000003</v>
      </c>
      <c r="J14" s="59">
        <v>28.4</v>
      </c>
      <c r="K14" s="59">
        <v>1.9</v>
      </c>
      <c r="L14" s="60">
        <v>13</v>
      </c>
      <c r="M14" s="61">
        <v>562.1</v>
      </c>
    </row>
    <row r="15" spans="1:13" ht="15" customHeight="1" x14ac:dyDescent="0.2">
      <c r="B15" s="13" t="s">
        <v>163</v>
      </c>
      <c r="C15" s="58">
        <v>36</v>
      </c>
      <c r="D15" s="59">
        <v>162.5</v>
      </c>
      <c r="E15" s="59">
        <v>320.10000000000002</v>
      </c>
      <c r="F15" s="59">
        <v>462.2</v>
      </c>
      <c r="G15" s="59">
        <v>263.2</v>
      </c>
      <c r="H15" s="59">
        <v>175.8</v>
      </c>
      <c r="I15" s="59">
        <v>23.1</v>
      </c>
      <c r="J15" s="59">
        <v>25.9</v>
      </c>
      <c r="K15" s="59">
        <v>40.200000000000003</v>
      </c>
      <c r="L15" s="60">
        <v>7.9</v>
      </c>
      <c r="M15" s="61">
        <v>1054.8</v>
      </c>
    </row>
    <row r="16" spans="1:13" ht="15" customHeight="1" x14ac:dyDescent="0.2">
      <c r="B16" s="13" t="s">
        <v>164</v>
      </c>
      <c r="C16" s="58">
        <v>271.60000000000002</v>
      </c>
      <c r="D16" s="59">
        <v>46.7</v>
      </c>
      <c r="E16" s="59">
        <v>113.8</v>
      </c>
      <c r="F16" s="59">
        <v>57.4</v>
      </c>
      <c r="G16" s="59">
        <v>43</v>
      </c>
      <c r="H16" s="59">
        <v>13.2</v>
      </c>
      <c r="I16" s="59">
        <v>1.2</v>
      </c>
      <c r="J16" s="59">
        <v>4.2</v>
      </c>
      <c r="K16" s="59">
        <v>9.1999999999999993</v>
      </c>
      <c r="L16" s="60" t="s">
        <v>166</v>
      </c>
      <c r="M16" s="61">
        <v>502.8</v>
      </c>
    </row>
    <row r="17" spans="2:13" ht="15" customHeight="1" x14ac:dyDescent="0.2">
      <c r="B17" s="29" t="s">
        <v>8</v>
      </c>
      <c r="C17" s="58">
        <v>307.89999999999998</v>
      </c>
      <c r="D17" s="59">
        <v>257.10000000000002</v>
      </c>
      <c r="E17" s="59">
        <v>451.6</v>
      </c>
      <c r="F17" s="59">
        <v>1151</v>
      </c>
      <c r="G17" s="59">
        <v>496.7</v>
      </c>
      <c r="H17" s="59">
        <v>530.70000000000005</v>
      </c>
      <c r="I17" s="59">
        <v>123.6</v>
      </c>
      <c r="J17" s="59">
        <v>82.1</v>
      </c>
      <c r="K17" s="59">
        <v>51.4</v>
      </c>
      <c r="L17" s="60">
        <v>36.6</v>
      </c>
      <c r="M17" s="61">
        <v>2337.6</v>
      </c>
    </row>
    <row r="18" spans="2:13" ht="26.1" customHeight="1" x14ac:dyDescent="0.2">
      <c r="B18" s="102" t="s">
        <v>29</v>
      </c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</row>
    <row r="19" spans="2:13" ht="11.25" customHeight="1" x14ac:dyDescent="0.2">
      <c r="B19" s="38" t="s">
        <v>30</v>
      </c>
    </row>
  </sheetData>
  <mergeCells count="3">
    <mergeCell ref="B10:B11"/>
    <mergeCell ref="B18:M18"/>
    <mergeCell ref="B9:M9"/>
  </mergeCells>
  <pageMargins left="0.39370078740157483" right="0.39370078740157483" top="0.39370078740157483" bottom="0.39370078740157483" header="0" footer="0.39370078740157483"/>
  <pageSetup paperSize="9" scale="7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36" style="98" customWidth="1"/>
    <col min="3" max="8" width="12.7109375" style="98" customWidth="1"/>
    <col min="9" max="16384" width="11.42578125" style="98"/>
  </cols>
  <sheetData>
    <row r="1" spans="1:8" ht="12" customHeight="1" x14ac:dyDescent="0.2">
      <c r="A1" s="99"/>
    </row>
    <row r="2" spans="1:8" ht="12" customHeight="1" x14ac:dyDescent="0.2"/>
    <row r="3" spans="1:8" ht="12" customHeight="1" x14ac:dyDescent="0.2"/>
    <row r="4" spans="1:8" ht="12" customHeight="1" x14ac:dyDescent="0.2"/>
    <row r="5" spans="1:8" ht="12" customHeight="1" x14ac:dyDescent="0.2"/>
    <row r="6" spans="1:8" ht="12" customHeight="1" x14ac:dyDescent="0.2"/>
    <row r="7" spans="1:8" ht="12" customHeight="1" x14ac:dyDescent="0.2"/>
    <row r="8" spans="1:8" ht="12" customHeight="1" x14ac:dyDescent="0.2"/>
    <row r="9" spans="1:8" ht="30" customHeight="1" x14ac:dyDescent="0.2">
      <c r="B9" s="91" t="str">
        <f>"Tabla 15. Población residente (en miles) por Tamaño del hogar al que pertene según Densidad de población del mismo. 
Castilla y León."&amp;MID('Índice '!B12,10,20)</f>
        <v>Tabla 15. Población residente (en miles) por Tamaño del hogar al que pertene según Densidad de población del mismo. 
Castilla y León. Datos a 01/07/2020</v>
      </c>
      <c r="C9" s="92"/>
      <c r="D9" s="92"/>
      <c r="E9" s="92"/>
      <c r="F9" s="92"/>
      <c r="G9" s="92"/>
      <c r="H9" s="93"/>
    </row>
    <row r="10" spans="1:8" ht="12.75" customHeight="1" x14ac:dyDescent="0.2">
      <c r="B10" s="88" t="s">
        <v>64</v>
      </c>
      <c r="C10" s="16" t="s">
        <v>108</v>
      </c>
      <c r="D10" s="16"/>
      <c r="E10" s="16"/>
      <c r="F10" s="16"/>
      <c r="G10" s="16"/>
      <c r="H10" s="30"/>
    </row>
    <row r="11" spans="1:8" ht="50.25" customHeight="1" x14ac:dyDescent="0.2">
      <c r="B11" s="90"/>
      <c r="C11" s="48" t="s">
        <v>155</v>
      </c>
      <c r="D11" s="17" t="s">
        <v>156</v>
      </c>
      <c r="E11" s="17" t="s">
        <v>157</v>
      </c>
      <c r="F11" s="17" t="s">
        <v>158</v>
      </c>
      <c r="G11" s="17" t="s">
        <v>159</v>
      </c>
      <c r="H11" s="27" t="s">
        <v>8</v>
      </c>
    </row>
    <row r="12" spans="1:8" ht="15" customHeight="1" x14ac:dyDescent="0.2">
      <c r="B12" s="15" t="s">
        <v>65</v>
      </c>
      <c r="C12" s="58" t="s">
        <v>166</v>
      </c>
      <c r="D12" s="59" t="s">
        <v>166</v>
      </c>
      <c r="E12" s="59">
        <v>0.2</v>
      </c>
      <c r="F12" s="59">
        <v>36</v>
      </c>
      <c r="G12" s="59">
        <v>271.60000000000002</v>
      </c>
      <c r="H12" s="61">
        <v>307.89999999999998</v>
      </c>
    </row>
    <row r="13" spans="1:8" ht="15" customHeight="1" x14ac:dyDescent="0.2">
      <c r="B13" s="78" t="s">
        <v>66</v>
      </c>
      <c r="C13" s="58" t="s">
        <v>166</v>
      </c>
      <c r="D13" s="59">
        <v>1.3</v>
      </c>
      <c r="E13" s="59">
        <v>23.9</v>
      </c>
      <c r="F13" s="59">
        <v>474.4</v>
      </c>
      <c r="G13" s="59">
        <v>160.80000000000001</v>
      </c>
      <c r="H13" s="61">
        <v>660.4</v>
      </c>
    </row>
    <row r="14" spans="1:8" ht="15" customHeight="1" x14ac:dyDescent="0.2">
      <c r="B14" s="78" t="s">
        <v>67</v>
      </c>
      <c r="C14" s="58" t="s">
        <v>166</v>
      </c>
      <c r="D14" s="59">
        <v>16</v>
      </c>
      <c r="E14" s="59">
        <v>217.1</v>
      </c>
      <c r="F14" s="59">
        <v>314.3</v>
      </c>
      <c r="G14" s="59">
        <v>49.2</v>
      </c>
      <c r="H14" s="61">
        <v>596.6</v>
      </c>
    </row>
    <row r="15" spans="1:8" ht="15" customHeight="1" x14ac:dyDescent="0.2">
      <c r="B15" s="78" t="s">
        <v>68</v>
      </c>
      <c r="C15" s="58" t="s">
        <v>166</v>
      </c>
      <c r="D15" s="59">
        <v>98.4</v>
      </c>
      <c r="E15" s="59">
        <v>281.39999999999998</v>
      </c>
      <c r="F15" s="59">
        <v>195.4</v>
      </c>
      <c r="G15" s="59">
        <v>20</v>
      </c>
      <c r="H15" s="61">
        <v>595.20000000000005</v>
      </c>
    </row>
    <row r="16" spans="1:8" ht="15" customHeight="1" x14ac:dyDescent="0.2">
      <c r="B16" s="13" t="s">
        <v>69</v>
      </c>
      <c r="C16" s="58">
        <v>0.5</v>
      </c>
      <c r="D16" s="59">
        <v>88.2</v>
      </c>
      <c r="E16" s="59">
        <v>36.5</v>
      </c>
      <c r="F16" s="59">
        <v>30.9</v>
      </c>
      <c r="G16" s="59">
        <v>1.1000000000000001</v>
      </c>
      <c r="H16" s="61">
        <v>157.19999999999999</v>
      </c>
    </row>
    <row r="17" spans="2:8" ht="15" customHeight="1" x14ac:dyDescent="0.2">
      <c r="B17" s="13" t="s">
        <v>70</v>
      </c>
      <c r="C17" s="58" t="s">
        <v>166</v>
      </c>
      <c r="D17" s="59">
        <v>10.3</v>
      </c>
      <c r="E17" s="59">
        <v>2.9</v>
      </c>
      <c r="F17" s="59">
        <v>3.3</v>
      </c>
      <c r="G17" s="59">
        <v>0.1</v>
      </c>
      <c r="H17" s="61">
        <v>16.600000000000001</v>
      </c>
    </row>
    <row r="18" spans="2:8" ht="15" customHeight="1" x14ac:dyDescent="0.2">
      <c r="B18" s="13" t="s">
        <v>71</v>
      </c>
      <c r="C18" s="58" t="s">
        <v>166</v>
      </c>
      <c r="D18" s="59">
        <v>3.2</v>
      </c>
      <c r="E18" s="59" t="s">
        <v>166</v>
      </c>
      <c r="F18" s="59">
        <v>0.5</v>
      </c>
      <c r="G18" s="59" t="s">
        <v>166</v>
      </c>
      <c r="H18" s="61">
        <v>3.8</v>
      </c>
    </row>
    <row r="19" spans="2:8" ht="15" customHeight="1" x14ac:dyDescent="0.2">
      <c r="B19" s="13" t="s">
        <v>72</v>
      </c>
      <c r="C19" s="58" t="s">
        <v>166</v>
      </c>
      <c r="D19" s="59" t="s">
        <v>166</v>
      </c>
      <c r="E19" s="59" t="s">
        <v>166</v>
      </c>
      <c r="F19" s="59" t="s">
        <v>166</v>
      </c>
      <c r="G19" s="59" t="s">
        <v>166</v>
      </c>
      <c r="H19" s="61" t="s">
        <v>166</v>
      </c>
    </row>
    <row r="20" spans="2:8" ht="15" customHeight="1" x14ac:dyDescent="0.2">
      <c r="B20" s="29" t="s">
        <v>8</v>
      </c>
      <c r="C20" s="58">
        <v>0.5</v>
      </c>
      <c r="D20" s="59">
        <v>217.4</v>
      </c>
      <c r="E20" s="59">
        <v>562.1</v>
      </c>
      <c r="F20" s="59">
        <v>1054.8</v>
      </c>
      <c r="G20" s="59">
        <v>502.8</v>
      </c>
      <c r="H20" s="61">
        <v>2337.6</v>
      </c>
    </row>
    <row r="21" spans="2:8" ht="26.1" customHeight="1" x14ac:dyDescent="0.2">
      <c r="B21" s="102" t="s">
        <v>29</v>
      </c>
      <c r="C21" s="102"/>
      <c r="D21" s="102"/>
      <c r="E21" s="102"/>
      <c r="F21" s="102"/>
      <c r="G21" s="102"/>
      <c r="H21" s="102"/>
    </row>
    <row r="22" spans="2:8" ht="11.25" customHeight="1" x14ac:dyDescent="0.2">
      <c r="B22" s="38" t="s">
        <v>30</v>
      </c>
    </row>
    <row r="26" spans="2:8" x14ac:dyDescent="0.2">
      <c r="C26" s="40"/>
      <c r="D26" s="40"/>
      <c r="E26" s="40"/>
      <c r="F26" s="40"/>
      <c r="G26" s="40"/>
      <c r="H26" s="40"/>
    </row>
  </sheetData>
  <mergeCells count="3">
    <mergeCell ref="B10:B11"/>
    <mergeCell ref="B21:H21"/>
    <mergeCell ref="B9:H9"/>
  </mergeCells>
  <pageMargins left="0.39370078740157483" right="0.39370078740157483" top="0.39370078740157483" bottom="0.39370078740157483" header="0" footer="0.3937007874015748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36" style="98" customWidth="1"/>
    <col min="3" max="9" width="11.7109375" style="98" customWidth="1"/>
    <col min="10" max="10" width="12.5703125" style="98" customWidth="1"/>
    <col min="11" max="11" width="12.140625" style="98" customWidth="1"/>
    <col min="12" max="13" width="11.7109375" style="98" customWidth="1"/>
    <col min="14" max="16384" width="11.42578125" style="98"/>
  </cols>
  <sheetData>
    <row r="1" spans="1:13" ht="12" customHeight="1" x14ac:dyDescent="0.2">
      <c r="A1" s="99"/>
    </row>
    <row r="2" spans="1:13" ht="12" customHeight="1" x14ac:dyDescent="0.2"/>
    <row r="3" spans="1:13" ht="12" customHeight="1" x14ac:dyDescent="0.2"/>
    <row r="4" spans="1:13" ht="12" customHeight="1" x14ac:dyDescent="0.2"/>
    <row r="5" spans="1:13" ht="12" customHeight="1" x14ac:dyDescent="0.2"/>
    <row r="6" spans="1:13" ht="12" customHeight="1" x14ac:dyDescent="0.2"/>
    <row r="7" spans="1:13" ht="12" customHeight="1" x14ac:dyDescent="0.2"/>
    <row r="8" spans="1:13" ht="12" customHeight="1" x14ac:dyDescent="0.2"/>
    <row r="9" spans="1:13" ht="30" customHeight="1" x14ac:dyDescent="0.2">
      <c r="B9" s="91" t="str">
        <f>"Tabla 16. Población residente (en miles) por Nacionalidad de los miembros del hogar al que pertene según Tipo del mismo. 
Castilla y León."&amp;MID('Índice '!B12,10,20)</f>
        <v>Tabla 16. Población residente (en miles) por Nacionalidad de los miembros del hogar al que pertene según Tipo del mismo. 
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3"/>
    </row>
    <row r="10" spans="1:13" ht="12.75" customHeight="1" x14ac:dyDescent="0.2">
      <c r="B10" s="88" t="s">
        <v>98</v>
      </c>
      <c r="C10" s="16" t="s">
        <v>73</v>
      </c>
      <c r="D10" s="16"/>
      <c r="E10" s="16"/>
      <c r="F10" s="16"/>
      <c r="G10" s="16"/>
      <c r="H10" s="16"/>
      <c r="I10" s="16"/>
      <c r="J10" s="16"/>
      <c r="K10" s="16"/>
      <c r="L10" s="16"/>
      <c r="M10" s="30"/>
    </row>
    <row r="11" spans="1:13" ht="72.75" customHeight="1" x14ac:dyDescent="0.2">
      <c r="B11" s="90"/>
      <c r="C11" s="48" t="s">
        <v>74</v>
      </c>
      <c r="D11" s="17" t="s">
        <v>75</v>
      </c>
      <c r="E11" s="17" t="s">
        <v>76</v>
      </c>
      <c r="F11" s="17" t="s">
        <v>77</v>
      </c>
      <c r="G11" s="17" t="s">
        <v>78</v>
      </c>
      <c r="H11" s="17" t="s">
        <v>79</v>
      </c>
      <c r="I11" s="17" t="s">
        <v>80</v>
      </c>
      <c r="J11" s="17" t="s">
        <v>81</v>
      </c>
      <c r="K11" s="17" t="s">
        <v>82</v>
      </c>
      <c r="L11" s="12" t="s">
        <v>83</v>
      </c>
      <c r="M11" s="27" t="s">
        <v>8</v>
      </c>
    </row>
    <row r="12" spans="1:13" ht="15" customHeight="1" x14ac:dyDescent="0.2">
      <c r="B12" s="15" t="s">
        <v>94</v>
      </c>
      <c r="C12" s="58">
        <v>300</v>
      </c>
      <c r="D12" s="59">
        <v>239.3</v>
      </c>
      <c r="E12" s="59">
        <v>435.2</v>
      </c>
      <c r="F12" s="59">
        <v>1033.3</v>
      </c>
      <c r="G12" s="59">
        <v>452</v>
      </c>
      <c r="H12" s="59">
        <v>490.1</v>
      </c>
      <c r="I12" s="59">
        <v>91.1</v>
      </c>
      <c r="J12" s="59">
        <v>52.2</v>
      </c>
      <c r="K12" s="59">
        <v>41.3</v>
      </c>
      <c r="L12" s="60">
        <v>27</v>
      </c>
      <c r="M12" s="61">
        <v>2128.3000000000002</v>
      </c>
    </row>
    <row r="13" spans="1:13" ht="15" customHeight="1" x14ac:dyDescent="0.2">
      <c r="B13" s="13" t="s">
        <v>95</v>
      </c>
      <c r="C13" s="58" t="s">
        <v>166</v>
      </c>
      <c r="D13" s="59">
        <v>10</v>
      </c>
      <c r="E13" s="59">
        <v>8.4</v>
      </c>
      <c r="F13" s="59">
        <v>64.599999999999994</v>
      </c>
      <c r="G13" s="59">
        <v>22.7</v>
      </c>
      <c r="H13" s="59">
        <v>24.5</v>
      </c>
      <c r="I13" s="59">
        <v>17.399999999999999</v>
      </c>
      <c r="J13" s="59">
        <v>15.5</v>
      </c>
      <c r="K13" s="59">
        <v>5.3</v>
      </c>
      <c r="L13" s="60">
        <v>6.1</v>
      </c>
      <c r="M13" s="61">
        <v>109.8</v>
      </c>
    </row>
    <row r="14" spans="1:13" ht="30" customHeight="1" x14ac:dyDescent="0.2">
      <c r="B14" s="43" t="s">
        <v>96</v>
      </c>
      <c r="C14" s="58">
        <v>7.9</v>
      </c>
      <c r="D14" s="59">
        <v>5.5</v>
      </c>
      <c r="E14" s="59">
        <v>6.9</v>
      </c>
      <c r="F14" s="59">
        <v>53.1</v>
      </c>
      <c r="G14" s="59">
        <v>21.9</v>
      </c>
      <c r="H14" s="59">
        <v>16.100000000000001</v>
      </c>
      <c r="I14" s="59">
        <v>15.1</v>
      </c>
      <c r="J14" s="59">
        <v>14.5</v>
      </c>
      <c r="K14" s="59">
        <v>4.8</v>
      </c>
      <c r="L14" s="60">
        <v>3.5</v>
      </c>
      <c r="M14" s="61">
        <v>96.2</v>
      </c>
    </row>
    <row r="15" spans="1:13" ht="30" customHeight="1" x14ac:dyDescent="0.2">
      <c r="B15" s="43" t="s">
        <v>97</v>
      </c>
      <c r="C15" s="58" t="s">
        <v>166</v>
      </c>
      <c r="D15" s="59">
        <v>2.2999999999999998</v>
      </c>
      <c r="E15" s="59">
        <v>1.1000000000000001</v>
      </c>
      <c r="F15" s="59" t="s">
        <v>166</v>
      </c>
      <c r="G15" s="59" t="s">
        <v>166</v>
      </c>
      <c r="H15" s="59" t="s">
        <v>166</v>
      </c>
      <c r="I15" s="59" t="s">
        <v>166</v>
      </c>
      <c r="J15" s="59" t="s">
        <v>166</v>
      </c>
      <c r="K15" s="59" t="s">
        <v>166</v>
      </c>
      <c r="L15" s="60" t="s">
        <v>166</v>
      </c>
      <c r="M15" s="61">
        <v>3.3</v>
      </c>
    </row>
    <row r="16" spans="1:13" ht="15" customHeight="1" x14ac:dyDescent="0.2">
      <c r="B16" s="29" t="s">
        <v>8</v>
      </c>
      <c r="C16" s="58">
        <v>307.89999999999998</v>
      </c>
      <c r="D16" s="59">
        <v>257.10000000000002</v>
      </c>
      <c r="E16" s="59">
        <v>451.6</v>
      </c>
      <c r="F16" s="59">
        <v>1151</v>
      </c>
      <c r="G16" s="59">
        <v>496.7</v>
      </c>
      <c r="H16" s="59">
        <v>530.70000000000005</v>
      </c>
      <c r="I16" s="59">
        <v>123.6</v>
      </c>
      <c r="J16" s="59">
        <v>82.1</v>
      </c>
      <c r="K16" s="59">
        <v>51.4</v>
      </c>
      <c r="L16" s="60">
        <v>36.6</v>
      </c>
      <c r="M16" s="61">
        <v>2337.6</v>
      </c>
    </row>
    <row r="17" spans="2:13" ht="26.1" customHeight="1" x14ac:dyDescent="0.2">
      <c r="B17" s="102" t="s">
        <v>29</v>
      </c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</row>
    <row r="18" spans="2:13" ht="11.25" customHeight="1" x14ac:dyDescent="0.2">
      <c r="B18" s="38" t="s">
        <v>30</v>
      </c>
    </row>
    <row r="21" spans="2:13" x14ac:dyDescent="0.2"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</row>
  </sheetData>
  <mergeCells count="3">
    <mergeCell ref="B10:B11"/>
    <mergeCell ref="B17:M17"/>
    <mergeCell ref="B9:M9"/>
  </mergeCells>
  <pageMargins left="0.39370078740157483" right="0.39370078740157483" top="0.39370078740157483" bottom="0.39370078740157483" header="0" footer="0.39370078740157483"/>
  <pageSetup paperSize="9" scale="8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36" style="98" customWidth="1"/>
    <col min="3" max="11" width="12.7109375" style="98" customWidth="1"/>
    <col min="12" max="16384" width="11.42578125" style="98"/>
  </cols>
  <sheetData>
    <row r="1" spans="1:11" ht="12" customHeight="1" x14ac:dyDescent="0.2">
      <c r="A1" s="99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30" customHeight="1" x14ac:dyDescent="0.2">
      <c r="B9" s="91" t="str">
        <f>"Tabla 17. Población residente (en miles) por Nacionalidad de los miembros del hogar al que pertene según Tamaño del mismo. 
Castilla y León."&amp;MID('Índice '!B12,10,20)</f>
        <v>Tabla 17. Población residente (en miles) por Nacionalidad de los miembros del hogar al que pertene según Tamaño del mismo. 
Castilla y León. Datos a 01/07/2020</v>
      </c>
      <c r="C9" s="92"/>
      <c r="D9" s="92"/>
      <c r="E9" s="92"/>
      <c r="F9" s="92"/>
      <c r="G9" s="92"/>
      <c r="H9" s="92"/>
      <c r="I9" s="92"/>
      <c r="J9" s="92"/>
      <c r="K9" s="93"/>
    </row>
    <row r="10" spans="1:11" ht="12.75" customHeight="1" x14ac:dyDescent="0.2">
      <c r="B10" s="88" t="s">
        <v>98</v>
      </c>
      <c r="C10" s="16" t="s">
        <v>99</v>
      </c>
      <c r="D10" s="16"/>
      <c r="E10" s="16"/>
      <c r="F10" s="16"/>
      <c r="G10" s="16"/>
      <c r="H10" s="16"/>
      <c r="I10" s="16"/>
      <c r="J10" s="16"/>
      <c r="K10" s="30"/>
    </row>
    <row r="11" spans="1:11" ht="24.75" customHeight="1" x14ac:dyDescent="0.2">
      <c r="B11" s="90"/>
      <c r="C11" s="48" t="s">
        <v>65</v>
      </c>
      <c r="D11" s="17" t="s">
        <v>66</v>
      </c>
      <c r="E11" s="17" t="s">
        <v>67</v>
      </c>
      <c r="F11" s="17" t="s">
        <v>68</v>
      </c>
      <c r="G11" s="17" t="s">
        <v>69</v>
      </c>
      <c r="H11" s="17" t="s">
        <v>70</v>
      </c>
      <c r="I11" s="17" t="s">
        <v>71</v>
      </c>
      <c r="J11" s="17" t="s">
        <v>72</v>
      </c>
      <c r="K11" s="27" t="s">
        <v>8</v>
      </c>
    </row>
    <row r="12" spans="1:11" ht="15" customHeight="1" x14ac:dyDescent="0.2">
      <c r="B12" s="15" t="s">
        <v>94</v>
      </c>
      <c r="C12" s="58">
        <v>300</v>
      </c>
      <c r="D12" s="59">
        <v>620.9</v>
      </c>
      <c r="E12" s="59">
        <v>538.9</v>
      </c>
      <c r="F12" s="59">
        <v>542.70000000000005</v>
      </c>
      <c r="G12" s="59">
        <v>118.7</v>
      </c>
      <c r="H12" s="59">
        <v>6.6</v>
      </c>
      <c r="I12" s="59">
        <v>0.5</v>
      </c>
      <c r="J12" s="59" t="s">
        <v>166</v>
      </c>
      <c r="K12" s="61">
        <v>2128.3000000000002</v>
      </c>
    </row>
    <row r="13" spans="1:11" ht="15" customHeight="1" x14ac:dyDescent="0.2">
      <c r="B13" s="13" t="s">
        <v>95</v>
      </c>
      <c r="C13" s="58" t="s">
        <v>166</v>
      </c>
      <c r="D13" s="59">
        <v>21.6</v>
      </c>
      <c r="E13" s="59">
        <v>25.9</v>
      </c>
      <c r="F13" s="59">
        <v>31.1</v>
      </c>
      <c r="G13" s="59">
        <v>24.3</v>
      </c>
      <c r="H13" s="59">
        <v>6.9</v>
      </c>
      <c r="I13" s="59" t="s">
        <v>166</v>
      </c>
      <c r="J13" s="59" t="s">
        <v>166</v>
      </c>
      <c r="K13" s="61">
        <v>109.8</v>
      </c>
    </row>
    <row r="14" spans="1:11" ht="30" customHeight="1" x14ac:dyDescent="0.2">
      <c r="B14" s="43" t="s">
        <v>96</v>
      </c>
      <c r="C14" s="58">
        <v>7.9</v>
      </c>
      <c r="D14" s="59">
        <v>14.5</v>
      </c>
      <c r="E14" s="59">
        <v>31.8</v>
      </c>
      <c r="F14" s="59">
        <v>21.5</v>
      </c>
      <c r="G14" s="59">
        <v>14.2</v>
      </c>
      <c r="H14" s="59">
        <v>3.2</v>
      </c>
      <c r="I14" s="59">
        <v>3.2</v>
      </c>
      <c r="J14" s="59" t="s">
        <v>166</v>
      </c>
      <c r="K14" s="61">
        <v>96.2</v>
      </c>
    </row>
    <row r="15" spans="1:11" ht="30" customHeight="1" x14ac:dyDescent="0.2">
      <c r="B15" s="43" t="s">
        <v>97</v>
      </c>
      <c r="C15" s="58" t="s">
        <v>166</v>
      </c>
      <c r="D15" s="59">
        <v>3.3</v>
      </c>
      <c r="E15" s="59" t="s">
        <v>166</v>
      </c>
      <c r="F15" s="59" t="s">
        <v>166</v>
      </c>
      <c r="G15" s="59" t="s">
        <v>166</v>
      </c>
      <c r="H15" s="59" t="s">
        <v>166</v>
      </c>
      <c r="I15" s="59" t="s">
        <v>166</v>
      </c>
      <c r="J15" s="59" t="s">
        <v>166</v>
      </c>
      <c r="K15" s="61">
        <v>3.3</v>
      </c>
    </row>
    <row r="16" spans="1:11" ht="15" customHeight="1" x14ac:dyDescent="0.2">
      <c r="B16" s="29" t="s">
        <v>8</v>
      </c>
      <c r="C16" s="58">
        <v>307.89999999999998</v>
      </c>
      <c r="D16" s="59">
        <v>660.4</v>
      </c>
      <c r="E16" s="59">
        <v>596.6</v>
      </c>
      <c r="F16" s="59">
        <v>595.20000000000005</v>
      </c>
      <c r="G16" s="59">
        <v>157.19999999999999</v>
      </c>
      <c r="H16" s="59">
        <v>16.600000000000001</v>
      </c>
      <c r="I16" s="59">
        <v>3.8</v>
      </c>
      <c r="J16" s="59" t="s">
        <v>166</v>
      </c>
      <c r="K16" s="61">
        <v>2337.6</v>
      </c>
    </row>
    <row r="17" spans="2:11" ht="26.1" customHeight="1" x14ac:dyDescent="0.2">
      <c r="B17" s="102" t="s">
        <v>29</v>
      </c>
      <c r="C17" s="102"/>
      <c r="D17" s="102"/>
      <c r="E17" s="102"/>
      <c r="F17" s="102"/>
      <c r="G17" s="102"/>
      <c r="H17" s="102"/>
      <c r="I17" s="102"/>
      <c r="J17" s="102"/>
      <c r="K17" s="102"/>
    </row>
    <row r="18" spans="2:11" ht="11.25" customHeight="1" x14ac:dyDescent="0.2">
      <c r="B18" s="38" t="s">
        <v>30</v>
      </c>
    </row>
  </sheetData>
  <mergeCells count="3">
    <mergeCell ref="B10:B11"/>
    <mergeCell ref="B17:K17"/>
    <mergeCell ref="B9:K9"/>
  </mergeCells>
  <pageMargins left="0.39370078740157483" right="0.39370078740157483" top="0.39370078740157483" bottom="0.39370078740157483" header="0" footer="0.39370078740157483"/>
  <pageSetup paperSize="9" scale="8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5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36" style="98" customWidth="1"/>
    <col min="3" max="5" width="17.7109375" style="98" customWidth="1"/>
    <col min="6" max="16384" width="11.42578125" style="98"/>
  </cols>
  <sheetData>
    <row r="1" spans="1:5" ht="12" customHeight="1" x14ac:dyDescent="0.2">
      <c r="A1" s="99"/>
    </row>
    <row r="2" spans="1:5" ht="12" customHeight="1" x14ac:dyDescent="0.2"/>
    <row r="3" spans="1:5" ht="12" customHeight="1" x14ac:dyDescent="0.2"/>
    <row r="4" spans="1:5" ht="12" customHeight="1" x14ac:dyDescent="0.2"/>
    <row r="5" spans="1:5" ht="12" customHeight="1" x14ac:dyDescent="0.2"/>
    <row r="6" spans="1:5" ht="12" customHeight="1" x14ac:dyDescent="0.2"/>
    <row r="7" spans="1:5" ht="12" customHeight="1" x14ac:dyDescent="0.2"/>
    <row r="8" spans="1:5" ht="12" customHeight="1" x14ac:dyDescent="0.2"/>
    <row r="9" spans="1:5" ht="30" customHeight="1" x14ac:dyDescent="0.2">
      <c r="B9" s="91" t="str">
        <f>"Tabla 18. Población residente (en miles) por País de nacimiento de la madre según Nacionalidad. Castilla y León."&amp;MID('Índice '!B12,10,20)</f>
        <v>Tabla 18. Población residente (en miles) por País de nacimiento de la madre según Nacionalidad. Castilla y León. Datos a 01/07/2020</v>
      </c>
      <c r="C9" s="92"/>
      <c r="D9" s="92"/>
      <c r="E9" s="93"/>
    </row>
    <row r="10" spans="1:5" ht="12.75" customHeight="1" x14ac:dyDescent="0.2">
      <c r="B10" s="88" t="s">
        <v>92</v>
      </c>
      <c r="C10" s="14" t="s">
        <v>91</v>
      </c>
      <c r="D10" s="16"/>
      <c r="E10" s="30"/>
    </row>
    <row r="11" spans="1:5" ht="12.75" customHeight="1" x14ac:dyDescent="0.2">
      <c r="B11" s="90"/>
      <c r="C11" s="12" t="s">
        <v>32</v>
      </c>
      <c r="D11" s="12" t="s">
        <v>33</v>
      </c>
      <c r="E11" s="27" t="s">
        <v>8</v>
      </c>
    </row>
    <row r="12" spans="1:5" ht="15" customHeight="1" x14ac:dyDescent="0.2">
      <c r="B12" s="80" t="s">
        <v>43</v>
      </c>
      <c r="C12" s="58">
        <v>2093.1999999999998</v>
      </c>
      <c r="D12" s="59">
        <v>3</v>
      </c>
      <c r="E12" s="25">
        <v>2096.3000000000002</v>
      </c>
    </row>
    <row r="13" spans="1:5" ht="15" customHeight="1" x14ac:dyDescent="0.2">
      <c r="B13" s="13" t="s">
        <v>44</v>
      </c>
      <c r="C13" s="22">
        <v>0.7</v>
      </c>
      <c r="D13" s="22">
        <v>26.8</v>
      </c>
      <c r="E13" s="26">
        <v>27.4</v>
      </c>
    </row>
    <row r="14" spans="1:5" ht="15" customHeight="1" x14ac:dyDescent="0.2">
      <c r="B14" s="13" t="s">
        <v>45</v>
      </c>
      <c r="C14" s="22">
        <v>0.3</v>
      </c>
      <c r="D14" s="22">
        <v>1.3</v>
      </c>
      <c r="E14" s="26">
        <v>1.6</v>
      </c>
    </row>
    <row r="15" spans="1:5" ht="15" customHeight="1" x14ac:dyDescent="0.2">
      <c r="B15" s="13" t="s">
        <v>46</v>
      </c>
      <c r="C15" s="22">
        <v>1.5</v>
      </c>
      <c r="D15" s="22">
        <v>1</v>
      </c>
      <c r="E15" s="26">
        <v>2.5</v>
      </c>
    </row>
    <row r="16" spans="1:5" ht="15" customHeight="1" x14ac:dyDescent="0.2">
      <c r="B16" s="13" t="s">
        <v>47</v>
      </c>
      <c r="C16" s="22">
        <v>15.5</v>
      </c>
      <c r="D16" s="22">
        <v>27.3</v>
      </c>
      <c r="E16" s="26">
        <v>42.7</v>
      </c>
    </row>
    <row r="17" spans="1:5" ht="15" customHeight="1" x14ac:dyDescent="0.2">
      <c r="B17" s="13" t="s">
        <v>48</v>
      </c>
      <c r="C17" s="22">
        <v>3</v>
      </c>
      <c r="D17" s="22">
        <v>0.9</v>
      </c>
      <c r="E17" s="26">
        <v>3.9</v>
      </c>
    </row>
    <row r="18" spans="1:5" ht="15" customHeight="1" x14ac:dyDescent="0.2">
      <c r="B18" s="13" t="s">
        <v>49</v>
      </c>
      <c r="C18" s="22">
        <v>14.2</v>
      </c>
      <c r="D18" s="22">
        <v>34.299999999999997</v>
      </c>
      <c r="E18" s="26">
        <v>48.5</v>
      </c>
    </row>
    <row r="19" spans="1:5" ht="15" customHeight="1" x14ac:dyDescent="0.2">
      <c r="B19" s="13" t="s">
        <v>50</v>
      </c>
      <c r="C19" s="22">
        <v>1.4</v>
      </c>
      <c r="D19" s="22">
        <v>2</v>
      </c>
      <c r="E19" s="26">
        <v>3.4</v>
      </c>
    </row>
    <row r="20" spans="1:5" ht="15" customHeight="1" x14ac:dyDescent="0.2">
      <c r="B20" s="13" t="s">
        <v>51</v>
      </c>
      <c r="C20" s="22">
        <v>4.3</v>
      </c>
      <c r="D20" s="22" t="s">
        <v>166</v>
      </c>
      <c r="E20" s="26">
        <v>4.3</v>
      </c>
    </row>
    <row r="21" spans="1:5" ht="15" customHeight="1" x14ac:dyDescent="0.2">
      <c r="B21" s="13" t="s">
        <v>52</v>
      </c>
      <c r="C21" s="22">
        <v>10.3</v>
      </c>
      <c r="D21" s="22">
        <v>12.9</v>
      </c>
      <c r="E21" s="26">
        <v>23.2</v>
      </c>
    </row>
    <row r="22" spans="1:5" ht="15" customHeight="1" x14ac:dyDescent="0.2">
      <c r="B22" s="13" t="s">
        <v>53</v>
      </c>
      <c r="C22" s="22">
        <v>10.4</v>
      </c>
      <c r="D22" s="22">
        <v>1.6</v>
      </c>
      <c r="E22" s="26">
        <v>12</v>
      </c>
    </row>
    <row r="23" spans="1:5" ht="15" customHeight="1" x14ac:dyDescent="0.2">
      <c r="B23" s="13" t="s">
        <v>54</v>
      </c>
      <c r="C23" s="22">
        <v>30.7</v>
      </c>
      <c r="D23" s="22">
        <v>36.5</v>
      </c>
      <c r="E23" s="26">
        <v>67.2</v>
      </c>
    </row>
    <row r="24" spans="1:5" ht="15" customHeight="1" x14ac:dyDescent="0.2">
      <c r="B24" s="13" t="s">
        <v>55</v>
      </c>
      <c r="C24" s="22">
        <v>1.3</v>
      </c>
      <c r="D24" s="22">
        <v>3.3</v>
      </c>
      <c r="E24" s="26">
        <v>4.5999999999999996</v>
      </c>
    </row>
    <row r="25" spans="1:5" ht="15" customHeight="1" x14ac:dyDescent="0.2">
      <c r="B25" s="79" t="s">
        <v>93</v>
      </c>
      <c r="C25" s="81" t="s">
        <v>166</v>
      </c>
      <c r="D25" s="81" t="s">
        <v>166</v>
      </c>
      <c r="E25" s="82" t="s">
        <v>166</v>
      </c>
    </row>
    <row r="26" spans="1:5" ht="15" customHeight="1" x14ac:dyDescent="0.2">
      <c r="A26" s="101"/>
      <c r="B26" s="29" t="s">
        <v>8</v>
      </c>
      <c r="C26" s="24">
        <v>2186.8000000000002</v>
      </c>
      <c r="D26" s="24">
        <v>150.69999999999999</v>
      </c>
      <c r="E26" s="28">
        <v>2337.6</v>
      </c>
    </row>
    <row r="27" spans="1:5" ht="36" customHeight="1" x14ac:dyDescent="0.2">
      <c r="B27" s="102" t="s">
        <v>29</v>
      </c>
      <c r="C27" s="102"/>
      <c r="D27" s="102"/>
      <c r="E27" s="102"/>
    </row>
    <row r="28" spans="1:5" x14ac:dyDescent="0.2">
      <c r="B28" s="38" t="s">
        <v>30</v>
      </c>
    </row>
    <row r="29" spans="1:5" x14ac:dyDescent="0.2">
      <c r="B29" s="31"/>
    </row>
    <row r="30" spans="1:5" x14ac:dyDescent="0.2">
      <c r="B30" s="31"/>
    </row>
    <row r="31" spans="1:5" x14ac:dyDescent="0.2">
      <c r="B31" s="31"/>
    </row>
    <row r="32" spans="1:5" x14ac:dyDescent="0.2">
      <c r="B32" s="31"/>
    </row>
    <row r="33" spans="2:2" x14ac:dyDescent="0.2">
      <c r="B33" s="31"/>
    </row>
    <row r="34" spans="2:2" x14ac:dyDescent="0.2">
      <c r="B34" s="31"/>
    </row>
    <row r="35" spans="2:2" x14ac:dyDescent="0.2">
      <c r="B35" s="31"/>
    </row>
  </sheetData>
  <mergeCells count="3">
    <mergeCell ref="B10:B11"/>
    <mergeCell ref="B27:E27"/>
    <mergeCell ref="B9:E9"/>
  </mergeCells>
  <pageMargins left="0.39370078740157483" right="0.39370078740157483" top="0.39370078740157483" bottom="0.39370078740157483" header="0" footer="0.3937007874015748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14.7109375" style="98" customWidth="1"/>
    <col min="3" max="20" width="8.28515625" style="98" customWidth="1"/>
    <col min="21" max="16384" width="11.42578125" style="98"/>
  </cols>
  <sheetData>
    <row r="1" spans="1:20" ht="12" customHeight="1" x14ac:dyDescent="0.2">
      <c r="A1" s="99"/>
    </row>
    <row r="2" spans="1:20" ht="12" customHeight="1" x14ac:dyDescent="0.2"/>
    <row r="3" spans="1:20" ht="12" customHeight="1" x14ac:dyDescent="0.2"/>
    <row r="4" spans="1:20" ht="12" customHeight="1" x14ac:dyDescent="0.2"/>
    <row r="5" spans="1:20" ht="12" customHeight="1" x14ac:dyDescent="0.2"/>
    <row r="6" spans="1:20" ht="12" customHeight="1" x14ac:dyDescent="0.2"/>
    <row r="7" spans="1:20" ht="12" customHeight="1" x14ac:dyDescent="0.2"/>
    <row r="8" spans="1:20" ht="12" customHeight="1" x14ac:dyDescent="0.2"/>
    <row r="9" spans="1:20" ht="30" customHeight="1" x14ac:dyDescent="0.2">
      <c r="B9" s="91" t="str">
        <f>"Tabla 1. Población residente (en miles) por Grupo de Edad según Estado civil y Sexo. Castilla y León."&amp;MID('Índice '!B12,10,20)</f>
        <v>Tabla 1. Población residente (en miles) por Grupo de Edad según Estado civil y Sexo. 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3"/>
    </row>
    <row r="10" spans="1:20" ht="12.75" customHeight="1" x14ac:dyDescent="0.2">
      <c r="B10" s="88" t="s">
        <v>1</v>
      </c>
      <c r="C10" s="14" t="s">
        <v>2</v>
      </c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30"/>
    </row>
    <row r="11" spans="1:20" ht="12" customHeight="1" x14ac:dyDescent="0.2">
      <c r="B11" s="89"/>
      <c r="C11" s="32" t="s">
        <v>3</v>
      </c>
      <c r="D11" s="33"/>
      <c r="E11" s="34"/>
      <c r="F11" s="35" t="s">
        <v>4</v>
      </c>
      <c r="G11" s="33"/>
      <c r="H11" s="34"/>
      <c r="I11" s="35" t="s">
        <v>5</v>
      </c>
      <c r="J11" s="33"/>
      <c r="K11" s="34"/>
      <c r="L11" s="35" t="s">
        <v>6</v>
      </c>
      <c r="M11" s="33"/>
      <c r="N11" s="34"/>
      <c r="O11" s="35" t="s">
        <v>7</v>
      </c>
      <c r="P11" s="33"/>
      <c r="Q11" s="34"/>
      <c r="R11" s="36" t="s">
        <v>8</v>
      </c>
      <c r="S11" s="36"/>
      <c r="T11" s="37"/>
    </row>
    <row r="12" spans="1:20" ht="12.75" customHeight="1" x14ac:dyDescent="0.2">
      <c r="B12" s="90"/>
      <c r="C12" s="12" t="s">
        <v>9</v>
      </c>
      <c r="D12" s="17" t="s">
        <v>10</v>
      </c>
      <c r="E12" s="12" t="s">
        <v>8</v>
      </c>
      <c r="F12" s="12" t="s">
        <v>9</v>
      </c>
      <c r="G12" s="17" t="s">
        <v>10</v>
      </c>
      <c r="H12" s="12" t="s">
        <v>8</v>
      </c>
      <c r="I12" s="12" t="s">
        <v>9</v>
      </c>
      <c r="J12" s="17" t="s">
        <v>10</v>
      </c>
      <c r="K12" s="12" t="s">
        <v>8</v>
      </c>
      <c r="L12" s="12" t="s">
        <v>9</v>
      </c>
      <c r="M12" s="17" t="s">
        <v>10</v>
      </c>
      <c r="N12" s="12" t="s">
        <v>8</v>
      </c>
      <c r="O12" s="18" t="s">
        <v>9</v>
      </c>
      <c r="P12" s="12" t="s">
        <v>10</v>
      </c>
      <c r="Q12" s="12" t="s">
        <v>8</v>
      </c>
      <c r="R12" s="12" t="s">
        <v>9</v>
      </c>
      <c r="S12" s="12" t="s">
        <v>10</v>
      </c>
      <c r="T12" s="27" t="s">
        <v>8</v>
      </c>
    </row>
    <row r="13" spans="1:20" ht="15" customHeight="1" x14ac:dyDescent="0.2">
      <c r="B13" s="15" t="s">
        <v>11</v>
      </c>
      <c r="C13" s="19">
        <v>40.799999999999997</v>
      </c>
      <c r="D13" s="20">
        <v>38.6</v>
      </c>
      <c r="E13" s="20">
        <v>79.5</v>
      </c>
      <c r="F13" s="20" t="s">
        <v>166</v>
      </c>
      <c r="G13" s="20" t="s">
        <v>166</v>
      </c>
      <c r="H13" s="20" t="s">
        <v>166</v>
      </c>
      <c r="I13" s="20" t="s">
        <v>166</v>
      </c>
      <c r="J13" s="20" t="s">
        <v>166</v>
      </c>
      <c r="K13" s="20" t="s">
        <v>166</v>
      </c>
      <c r="L13" s="20" t="s">
        <v>166</v>
      </c>
      <c r="M13" s="20" t="s">
        <v>166</v>
      </c>
      <c r="N13" s="20" t="s">
        <v>166</v>
      </c>
      <c r="O13" s="20" t="s">
        <v>166</v>
      </c>
      <c r="P13" s="20" t="s">
        <v>166</v>
      </c>
      <c r="Q13" s="20" t="s">
        <v>166</v>
      </c>
      <c r="R13" s="20">
        <v>40.799999999999997</v>
      </c>
      <c r="S13" s="20">
        <v>38.6</v>
      </c>
      <c r="T13" s="25">
        <v>79.5</v>
      </c>
    </row>
    <row r="14" spans="1:20" ht="15" customHeight="1" x14ac:dyDescent="0.2">
      <c r="B14" s="13" t="s">
        <v>12</v>
      </c>
      <c r="C14" s="21">
        <v>50</v>
      </c>
      <c r="D14" s="22">
        <v>46.4</v>
      </c>
      <c r="E14" s="22">
        <v>96.4</v>
      </c>
      <c r="F14" s="22" t="s">
        <v>166</v>
      </c>
      <c r="G14" s="22" t="s">
        <v>166</v>
      </c>
      <c r="H14" s="22" t="s">
        <v>166</v>
      </c>
      <c r="I14" s="22" t="s">
        <v>166</v>
      </c>
      <c r="J14" s="22" t="s">
        <v>166</v>
      </c>
      <c r="K14" s="22" t="s">
        <v>166</v>
      </c>
      <c r="L14" s="22" t="s">
        <v>166</v>
      </c>
      <c r="M14" s="22" t="s">
        <v>166</v>
      </c>
      <c r="N14" s="22" t="s">
        <v>166</v>
      </c>
      <c r="O14" s="22" t="s">
        <v>166</v>
      </c>
      <c r="P14" s="22" t="s">
        <v>166</v>
      </c>
      <c r="Q14" s="22" t="s">
        <v>166</v>
      </c>
      <c r="R14" s="22">
        <v>50</v>
      </c>
      <c r="S14" s="22">
        <v>46.4</v>
      </c>
      <c r="T14" s="26">
        <v>96.4</v>
      </c>
    </row>
    <row r="15" spans="1:20" ht="15" customHeight="1" x14ac:dyDescent="0.2">
      <c r="B15" s="13" t="s">
        <v>13</v>
      </c>
      <c r="C15" s="21">
        <v>54.2</v>
      </c>
      <c r="D15" s="22">
        <v>50.9</v>
      </c>
      <c r="E15" s="22">
        <v>105.1</v>
      </c>
      <c r="F15" s="22" t="s">
        <v>166</v>
      </c>
      <c r="G15" s="22" t="s">
        <v>166</v>
      </c>
      <c r="H15" s="22" t="s">
        <v>166</v>
      </c>
      <c r="I15" s="22" t="s">
        <v>166</v>
      </c>
      <c r="J15" s="22" t="s">
        <v>166</v>
      </c>
      <c r="K15" s="22" t="s">
        <v>166</v>
      </c>
      <c r="L15" s="22" t="s">
        <v>166</v>
      </c>
      <c r="M15" s="22" t="s">
        <v>166</v>
      </c>
      <c r="N15" s="22" t="s">
        <v>166</v>
      </c>
      <c r="O15" s="22" t="s">
        <v>166</v>
      </c>
      <c r="P15" s="22" t="s">
        <v>166</v>
      </c>
      <c r="Q15" s="22" t="s">
        <v>166</v>
      </c>
      <c r="R15" s="22">
        <v>54.2</v>
      </c>
      <c r="S15" s="22">
        <v>50.9</v>
      </c>
      <c r="T15" s="26">
        <v>105.1</v>
      </c>
    </row>
    <row r="16" spans="1:20" ht="15" customHeight="1" x14ac:dyDescent="0.2">
      <c r="B16" s="13" t="s">
        <v>14</v>
      </c>
      <c r="C16" s="21">
        <v>53.3</v>
      </c>
      <c r="D16" s="22">
        <v>50.6</v>
      </c>
      <c r="E16" s="22">
        <v>104</v>
      </c>
      <c r="F16" s="22" t="s">
        <v>166</v>
      </c>
      <c r="G16" s="22" t="s">
        <v>166</v>
      </c>
      <c r="H16" s="22" t="s">
        <v>166</v>
      </c>
      <c r="I16" s="22" t="s">
        <v>166</v>
      </c>
      <c r="J16" s="22" t="s">
        <v>166</v>
      </c>
      <c r="K16" s="22" t="s">
        <v>166</v>
      </c>
      <c r="L16" s="22" t="s">
        <v>166</v>
      </c>
      <c r="M16" s="22" t="s">
        <v>166</v>
      </c>
      <c r="N16" s="22" t="s">
        <v>166</v>
      </c>
      <c r="O16" s="22" t="s">
        <v>166</v>
      </c>
      <c r="P16" s="22" t="s">
        <v>166</v>
      </c>
      <c r="Q16" s="22" t="s">
        <v>166</v>
      </c>
      <c r="R16" s="22">
        <v>53.3</v>
      </c>
      <c r="S16" s="22">
        <v>50.6</v>
      </c>
      <c r="T16" s="26">
        <v>104</v>
      </c>
    </row>
    <row r="17" spans="1:20" ht="15" customHeight="1" x14ac:dyDescent="0.2">
      <c r="B17" s="13" t="s">
        <v>15</v>
      </c>
      <c r="C17" s="21">
        <v>52.3</v>
      </c>
      <c r="D17" s="22">
        <v>49.3</v>
      </c>
      <c r="E17" s="22">
        <v>101.6</v>
      </c>
      <c r="F17" s="22">
        <v>0.2</v>
      </c>
      <c r="G17" s="22">
        <v>1.3</v>
      </c>
      <c r="H17" s="22">
        <v>1.5</v>
      </c>
      <c r="I17" s="22" t="s">
        <v>166</v>
      </c>
      <c r="J17" s="22" t="s">
        <v>166</v>
      </c>
      <c r="K17" s="22" t="s">
        <v>166</v>
      </c>
      <c r="L17" s="22" t="s">
        <v>166</v>
      </c>
      <c r="M17" s="22" t="s">
        <v>166</v>
      </c>
      <c r="N17" s="22" t="s">
        <v>166</v>
      </c>
      <c r="O17" s="22" t="s">
        <v>166</v>
      </c>
      <c r="P17" s="22" t="s">
        <v>166</v>
      </c>
      <c r="Q17" s="22" t="s">
        <v>166</v>
      </c>
      <c r="R17" s="22">
        <v>52.5</v>
      </c>
      <c r="S17" s="22">
        <v>50.6</v>
      </c>
      <c r="T17" s="26">
        <v>103.1</v>
      </c>
    </row>
    <row r="18" spans="1:20" ht="15" customHeight="1" x14ac:dyDescent="0.2">
      <c r="B18" s="13" t="s">
        <v>16</v>
      </c>
      <c r="C18" s="21">
        <v>52.8</v>
      </c>
      <c r="D18" s="22">
        <v>45.5</v>
      </c>
      <c r="E18" s="22">
        <v>98.4</v>
      </c>
      <c r="F18" s="22">
        <v>1.7</v>
      </c>
      <c r="G18" s="22">
        <v>5.2</v>
      </c>
      <c r="H18" s="22">
        <v>6.8</v>
      </c>
      <c r="I18" s="22" t="s">
        <v>166</v>
      </c>
      <c r="J18" s="22" t="s">
        <v>166</v>
      </c>
      <c r="K18" s="22" t="s">
        <v>166</v>
      </c>
      <c r="L18" s="22" t="s">
        <v>166</v>
      </c>
      <c r="M18" s="22" t="s">
        <v>166</v>
      </c>
      <c r="N18" s="22" t="s">
        <v>166</v>
      </c>
      <c r="O18" s="22" t="s">
        <v>166</v>
      </c>
      <c r="P18" s="22">
        <v>0.7</v>
      </c>
      <c r="Q18" s="22">
        <v>0.7</v>
      </c>
      <c r="R18" s="22">
        <v>54.5</v>
      </c>
      <c r="S18" s="22">
        <v>51.4</v>
      </c>
      <c r="T18" s="26">
        <v>105.9</v>
      </c>
    </row>
    <row r="19" spans="1:20" ht="15" customHeight="1" x14ac:dyDescent="0.2">
      <c r="B19" s="13" t="s">
        <v>17</v>
      </c>
      <c r="C19" s="21">
        <v>48.8</v>
      </c>
      <c r="D19" s="22">
        <v>39.5</v>
      </c>
      <c r="E19" s="22">
        <v>88.3</v>
      </c>
      <c r="F19" s="22">
        <v>10.7</v>
      </c>
      <c r="G19" s="22">
        <v>14.5</v>
      </c>
      <c r="H19" s="22">
        <v>25.2</v>
      </c>
      <c r="I19" s="22" t="s">
        <v>166</v>
      </c>
      <c r="J19" s="22">
        <v>0.7</v>
      </c>
      <c r="K19" s="22">
        <v>0.7</v>
      </c>
      <c r="L19" s="22" t="s">
        <v>166</v>
      </c>
      <c r="M19" s="22">
        <v>0.8</v>
      </c>
      <c r="N19" s="22">
        <v>0.8</v>
      </c>
      <c r="O19" s="22" t="s">
        <v>166</v>
      </c>
      <c r="P19" s="22">
        <v>1.9</v>
      </c>
      <c r="Q19" s="22">
        <v>1.9</v>
      </c>
      <c r="R19" s="22">
        <v>59.6</v>
      </c>
      <c r="S19" s="22">
        <v>57.4</v>
      </c>
      <c r="T19" s="26">
        <v>117</v>
      </c>
    </row>
    <row r="20" spans="1:20" ht="15" customHeight="1" x14ac:dyDescent="0.2">
      <c r="B20" s="13" t="s">
        <v>18</v>
      </c>
      <c r="C20" s="21">
        <v>39.5</v>
      </c>
      <c r="D20" s="22">
        <v>31.2</v>
      </c>
      <c r="E20" s="22">
        <v>70.7</v>
      </c>
      <c r="F20" s="22">
        <v>31.7</v>
      </c>
      <c r="G20" s="22">
        <v>36.9</v>
      </c>
      <c r="H20" s="22">
        <v>68.599999999999994</v>
      </c>
      <c r="I20" s="22" t="s">
        <v>166</v>
      </c>
      <c r="J20" s="22">
        <v>0.1</v>
      </c>
      <c r="K20" s="22">
        <v>0.1</v>
      </c>
      <c r="L20" s="22">
        <v>0.4</v>
      </c>
      <c r="M20" s="22">
        <v>1.3</v>
      </c>
      <c r="N20" s="22">
        <v>1.7</v>
      </c>
      <c r="O20" s="22">
        <v>0.8</v>
      </c>
      <c r="P20" s="22">
        <v>1.1000000000000001</v>
      </c>
      <c r="Q20" s="22">
        <v>1.9</v>
      </c>
      <c r="R20" s="22">
        <v>72.400000000000006</v>
      </c>
      <c r="S20" s="22">
        <v>70.599999999999994</v>
      </c>
      <c r="T20" s="26">
        <v>143</v>
      </c>
    </row>
    <row r="21" spans="1:20" ht="15" customHeight="1" x14ac:dyDescent="0.2">
      <c r="B21" s="13" t="s">
        <v>19</v>
      </c>
      <c r="C21" s="21">
        <v>34.4</v>
      </c>
      <c r="D21" s="22">
        <v>23.4</v>
      </c>
      <c r="E21" s="22">
        <v>57.8</v>
      </c>
      <c r="F21" s="22">
        <v>47</v>
      </c>
      <c r="G21" s="22">
        <v>53.9</v>
      </c>
      <c r="H21" s="22">
        <v>100.9</v>
      </c>
      <c r="I21" s="22">
        <v>0.8</v>
      </c>
      <c r="J21" s="22">
        <v>0.6</v>
      </c>
      <c r="K21" s="22">
        <v>1.3</v>
      </c>
      <c r="L21" s="22">
        <v>1.2</v>
      </c>
      <c r="M21" s="22">
        <v>1.6</v>
      </c>
      <c r="N21" s="22">
        <v>2.8</v>
      </c>
      <c r="O21" s="22">
        <v>5.7</v>
      </c>
      <c r="P21" s="22">
        <v>7.3</v>
      </c>
      <c r="Q21" s="22">
        <v>13</v>
      </c>
      <c r="R21" s="22">
        <v>89</v>
      </c>
      <c r="S21" s="22">
        <v>86.7</v>
      </c>
      <c r="T21" s="26">
        <v>175.7</v>
      </c>
    </row>
    <row r="22" spans="1:20" ht="15" customHeight="1" x14ac:dyDescent="0.2">
      <c r="B22" s="13" t="s">
        <v>20</v>
      </c>
      <c r="C22" s="21">
        <v>27.6</v>
      </c>
      <c r="D22" s="22">
        <v>18.100000000000001</v>
      </c>
      <c r="E22" s="22">
        <v>45.8</v>
      </c>
      <c r="F22" s="22">
        <v>53.2</v>
      </c>
      <c r="G22" s="22">
        <v>60.6</v>
      </c>
      <c r="H22" s="22">
        <v>113.8</v>
      </c>
      <c r="I22" s="22">
        <v>0.2</v>
      </c>
      <c r="J22" s="22">
        <v>0.7</v>
      </c>
      <c r="K22" s="22">
        <v>0.9</v>
      </c>
      <c r="L22" s="22">
        <v>3.4</v>
      </c>
      <c r="M22" s="22">
        <v>2.2999999999999998</v>
      </c>
      <c r="N22" s="22">
        <v>5.7</v>
      </c>
      <c r="O22" s="22">
        <v>8.5</v>
      </c>
      <c r="P22" s="22">
        <v>8.4</v>
      </c>
      <c r="Q22" s="22">
        <v>16.899999999999999</v>
      </c>
      <c r="R22" s="22">
        <v>92.9</v>
      </c>
      <c r="S22" s="22">
        <v>90.1</v>
      </c>
      <c r="T22" s="26">
        <v>183</v>
      </c>
    </row>
    <row r="23" spans="1:20" ht="15" customHeight="1" x14ac:dyDescent="0.2">
      <c r="B23" s="13" t="s">
        <v>21</v>
      </c>
      <c r="C23" s="21">
        <v>26.3</v>
      </c>
      <c r="D23" s="22">
        <v>15.2</v>
      </c>
      <c r="E23" s="22">
        <v>41.5</v>
      </c>
      <c r="F23" s="22">
        <v>59.2</v>
      </c>
      <c r="G23" s="22">
        <v>62.1</v>
      </c>
      <c r="H23" s="22">
        <v>121.3</v>
      </c>
      <c r="I23" s="22">
        <v>0.4</v>
      </c>
      <c r="J23" s="22">
        <v>3.2</v>
      </c>
      <c r="K23" s="22">
        <v>3.6</v>
      </c>
      <c r="L23" s="22">
        <v>1.4</v>
      </c>
      <c r="M23" s="22">
        <v>3</v>
      </c>
      <c r="N23" s="22">
        <v>4.4000000000000004</v>
      </c>
      <c r="O23" s="22">
        <v>7.6</v>
      </c>
      <c r="P23" s="22">
        <v>10.3</v>
      </c>
      <c r="Q23" s="22">
        <v>17.899999999999999</v>
      </c>
      <c r="R23" s="22">
        <v>94.8</v>
      </c>
      <c r="S23" s="22">
        <v>93.9</v>
      </c>
      <c r="T23" s="26">
        <v>188.7</v>
      </c>
    </row>
    <row r="24" spans="1:20" ht="15" customHeight="1" x14ac:dyDescent="0.2">
      <c r="B24" s="13" t="s">
        <v>22</v>
      </c>
      <c r="C24" s="21">
        <v>20.5</v>
      </c>
      <c r="D24" s="22">
        <v>10.4</v>
      </c>
      <c r="E24" s="22">
        <v>30.9</v>
      </c>
      <c r="F24" s="22">
        <v>63</v>
      </c>
      <c r="G24" s="22">
        <v>64.900000000000006</v>
      </c>
      <c r="H24" s="22">
        <v>127.9</v>
      </c>
      <c r="I24" s="22">
        <v>1.3</v>
      </c>
      <c r="J24" s="22">
        <v>4.7</v>
      </c>
      <c r="K24" s="22">
        <v>6</v>
      </c>
      <c r="L24" s="22">
        <v>2.2000000000000002</v>
      </c>
      <c r="M24" s="22">
        <v>4.8</v>
      </c>
      <c r="N24" s="22">
        <v>7</v>
      </c>
      <c r="O24" s="22">
        <v>8.5</v>
      </c>
      <c r="P24" s="22">
        <v>9.8000000000000007</v>
      </c>
      <c r="Q24" s="22">
        <v>18.2</v>
      </c>
      <c r="R24" s="22">
        <v>95.4</v>
      </c>
      <c r="S24" s="22">
        <v>94.6</v>
      </c>
      <c r="T24" s="26">
        <v>190</v>
      </c>
    </row>
    <row r="25" spans="1:20" ht="15" customHeight="1" x14ac:dyDescent="0.2">
      <c r="B25" s="13" t="s">
        <v>23</v>
      </c>
      <c r="C25" s="21">
        <v>14.1</v>
      </c>
      <c r="D25" s="22">
        <v>10.9</v>
      </c>
      <c r="E25" s="22">
        <v>25</v>
      </c>
      <c r="F25" s="22">
        <v>64.8</v>
      </c>
      <c r="G25" s="22">
        <v>61.1</v>
      </c>
      <c r="H25" s="22">
        <v>125.9</v>
      </c>
      <c r="I25" s="22">
        <v>2.2000000000000002</v>
      </c>
      <c r="J25" s="22">
        <v>5.8</v>
      </c>
      <c r="K25" s="22">
        <v>8</v>
      </c>
      <c r="L25" s="22">
        <v>0.8</v>
      </c>
      <c r="M25" s="22">
        <v>1.6</v>
      </c>
      <c r="N25" s="22">
        <v>2.4</v>
      </c>
      <c r="O25" s="22">
        <v>6.5</v>
      </c>
      <c r="P25" s="22">
        <v>7.1</v>
      </c>
      <c r="Q25" s="22">
        <v>13.6</v>
      </c>
      <c r="R25" s="22">
        <v>88.4</v>
      </c>
      <c r="S25" s="22">
        <v>86.5</v>
      </c>
      <c r="T25" s="26">
        <v>174.9</v>
      </c>
    </row>
    <row r="26" spans="1:20" ht="15" customHeight="1" x14ac:dyDescent="0.2">
      <c r="B26" s="13" t="s">
        <v>24</v>
      </c>
      <c r="C26" s="21">
        <v>8.3000000000000007</v>
      </c>
      <c r="D26" s="22">
        <v>5.2</v>
      </c>
      <c r="E26" s="22">
        <v>13.5</v>
      </c>
      <c r="F26" s="22">
        <v>54.8</v>
      </c>
      <c r="G26" s="22">
        <v>51.2</v>
      </c>
      <c r="H26" s="22">
        <v>106</v>
      </c>
      <c r="I26" s="22">
        <v>2.7</v>
      </c>
      <c r="J26" s="22">
        <v>8.1</v>
      </c>
      <c r="K26" s="22">
        <v>10.8</v>
      </c>
      <c r="L26" s="22">
        <v>2.2000000000000002</v>
      </c>
      <c r="M26" s="22">
        <v>2.2000000000000002</v>
      </c>
      <c r="N26" s="22">
        <v>4.4000000000000004</v>
      </c>
      <c r="O26" s="22">
        <v>2.9</v>
      </c>
      <c r="P26" s="22">
        <v>4</v>
      </c>
      <c r="Q26" s="22">
        <v>6.9</v>
      </c>
      <c r="R26" s="22">
        <v>70.900000000000006</v>
      </c>
      <c r="S26" s="22">
        <v>70.7</v>
      </c>
      <c r="T26" s="26">
        <v>141.6</v>
      </c>
    </row>
    <row r="27" spans="1:20" ht="15" customHeight="1" x14ac:dyDescent="0.2">
      <c r="B27" s="13" t="s">
        <v>25</v>
      </c>
      <c r="C27" s="21">
        <v>7</v>
      </c>
      <c r="D27" s="22">
        <v>3.7</v>
      </c>
      <c r="E27" s="22">
        <v>10.7</v>
      </c>
      <c r="F27" s="22">
        <v>47.5</v>
      </c>
      <c r="G27" s="22">
        <v>43.9</v>
      </c>
      <c r="H27" s="22">
        <v>91.4</v>
      </c>
      <c r="I27" s="22">
        <v>6.4</v>
      </c>
      <c r="J27" s="22">
        <v>15.6</v>
      </c>
      <c r="K27" s="22">
        <v>22</v>
      </c>
      <c r="L27" s="22">
        <v>0.8</v>
      </c>
      <c r="M27" s="22">
        <v>0.7</v>
      </c>
      <c r="N27" s="22">
        <v>1.5</v>
      </c>
      <c r="O27" s="22">
        <v>2.8</v>
      </c>
      <c r="P27" s="22">
        <v>3.8</v>
      </c>
      <c r="Q27" s="22">
        <v>6.6</v>
      </c>
      <c r="R27" s="22">
        <v>64.599999999999994</v>
      </c>
      <c r="S27" s="22">
        <v>67.7</v>
      </c>
      <c r="T27" s="26">
        <v>132.30000000000001</v>
      </c>
    </row>
    <row r="28" spans="1:20" ht="15" customHeight="1" x14ac:dyDescent="0.2">
      <c r="B28" s="13" t="s">
        <v>26</v>
      </c>
      <c r="C28" s="21">
        <v>7.3</v>
      </c>
      <c r="D28" s="22">
        <v>5.3</v>
      </c>
      <c r="E28" s="22">
        <v>12.6</v>
      </c>
      <c r="F28" s="22">
        <v>39.4</v>
      </c>
      <c r="G28" s="22">
        <v>31</v>
      </c>
      <c r="H28" s="22">
        <v>70.400000000000006</v>
      </c>
      <c r="I28" s="22">
        <v>3.4</v>
      </c>
      <c r="J28" s="22">
        <v>21.3</v>
      </c>
      <c r="K28" s="22">
        <v>24.6</v>
      </c>
      <c r="L28" s="22" t="s">
        <v>166</v>
      </c>
      <c r="M28" s="22">
        <v>0.5</v>
      </c>
      <c r="N28" s="22">
        <v>0.5</v>
      </c>
      <c r="O28" s="22">
        <v>0.6</v>
      </c>
      <c r="P28" s="22">
        <v>0.7</v>
      </c>
      <c r="Q28" s="22">
        <v>1.3</v>
      </c>
      <c r="R28" s="22">
        <v>50.6</v>
      </c>
      <c r="S28" s="22">
        <v>58.8</v>
      </c>
      <c r="T28" s="26">
        <v>109.4</v>
      </c>
    </row>
    <row r="29" spans="1:20" ht="15" customHeight="1" x14ac:dyDescent="0.2">
      <c r="B29" s="13" t="s">
        <v>27</v>
      </c>
      <c r="C29" s="21">
        <v>1.8</v>
      </c>
      <c r="D29" s="22">
        <v>2.9</v>
      </c>
      <c r="E29" s="22">
        <v>4.8</v>
      </c>
      <c r="F29" s="22">
        <v>23.6</v>
      </c>
      <c r="G29" s="22">
        <v>18.3</v>
      </c>
      <c r="H29" s="22">
        <v>41.9</v>
      </c>
      <c r="I29" s="22">
        <v>6.8</v>
      </c>
      <c r="J29" s="22">
        <v>25.8</v>
      </c>
      <c r="K29" s="22">
        <v>32.5</v>
      </c>
      <c r="L29" s="22" t="s">
        <v>166</v>
      </c>
      <c r="M29" s="22" t="s">
        <v>166</v>
      </c>
      <c r="N29" s="22" t="s">
        <v>166</v>
      </c>
      <c r="O29" s="22">
        <v>0.7</v>
      </c>
      <c r="P29" s="22">
        <v>0.3</v>
      </c>
      <c r="Q29" s="22">
        <v>0.9</v>
      </c>
      <c r="R29" s="22">
        <v>32.799999999999997</v>
      </c>
      <c r="S29" s="22">
        <v>47.3</v>
      </c>
      <c r="T29" s="26">
        <v>80.2</v>
      </c>
    </row>
    <row r="30" spans="1:20" ht="15" customHeight="1" x14ac:dyDescent="0.2">
      <c r="A30" s="101"/>
      <c r="B30" s="13" t="s">
        <v>28</v>
      </c>
      <c r="C30" s="21">
        <v>1</v>
      </c>
      <c r="D30" s="22">
        <v>5.4</v>
      </c>
      <c r="E30" s="22">
        <v>6.4</v>
      </c>
      <c r="F30" s="22">
        <v>26.5</v>
      </c>
      <c r="G30" s="22">
        <v>14.3</v>
      </c>
      <c r="H30" s="22">
        <v>40.9</v>
      </c>
      <c r="I30" s="22">
        <v>12.7</v>
      </c>
      <c r="J30" s="22">
        <v>47.1</v>
      </c>
      <c r="K30" s="22">
        <v>59.8</v>
      </c>
      <c r="L30" s="22">
        <v>0.1</v>
      </c>
      <c r="M30" s="22">
        <v>0.3</v>
      </c>
      <c r="N30" s="22">
        <v>0.4</v>
      </c>
      <c r="O30" s="22" t="s">
        <v>166</v>
      </c>
      <c r="P30" s="22">
        <v>0.4</v>
      </c>
      <c r="Q30" s="22">
        <v>0.4</v>
      </c>
      <c r="R30" s="22">
        <v>40.299999999999997</v>
      </c>
      <c r="S30" s="22">
        <v>67.5</v>
      </c>
      <c r="T30" s="26">
        <v>107.8</v>
      </c>
    </row>
    <row r="31" spans="1:20" ht="15" customHeight="1" x14ac:dyDescent="0.2">
      <c r="A31" s="101"/>
      <c r="B31" s="29" t="s">
        <v>8</v>
      </c>
      <c r="C31" s="23">
        <v>540.1</v>
      </c>
      <c r="D31" s="24">
        <v>452.8</v>
      </c>
      <c r="E31" s="24">
        <v>992.9</v>
      </c>
      <c r="F31" s="24">
        <v>523.29999999999995</v>
      </c>
      <c r="G31" s="24">
        <v>519.20000000000005</v>
      </c>
      <c r="H31" s="24">
        <v>1042.5</v>
      </c>
      <c r="I31" s="24">
        <v>36.9</v>
      </c>
      <c r="J31" s="24">
        <v>133.69999999999999</v>
      </c>
      <c r="K31" s="24">
        <v>170.6</v>
      </c>
      <c r="L31" s="24">
        <v>12.4</v>
      </c>
      <c r="M31" s="24">
        <v>18.899999999999999</v>
      </c>
      <c r="N31" s="24">
        <v>31.4</v>
      </c>
      <c r="O31" s="24">
        <v>44.4</v>
      </c>
      <c r="P31" s="24">
        <v>55.8</v>
      </c>
      <c r="Q31" s="24">
        <v>100.2</v>
      </c>
      <c r="R31" s="24">
        <v>1157.0999999999999</v>
      </c>
      <c r="S31" s="24">
        <v>1180.5</v>
      </c>
      <c r="T31" s="28">
        <v>2337.6</v>
      </c>
    </row>
    <row r="32" spans="1:20" ht="26.1" customHeight="1" x14ac:dyDescent="0.2">
      <c r="B32" s="102" t="s">
        <v>29</v>
      </c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</row>
    <row r="33" spans="2:2" ht="11.25" customHeight="1" x14ac:dyDescent="0.2">
      <c r="B33" s="38" t="s">
        <v>30</v>
      </c>
    </row>
    <row r="34" spans="2:2" x14ac:dyDescent="0.2">
      <c r="B34" s="31"/>
    </row>
    <row r="35" spans="2:2" x14ac:dyDescent="0.2">
      <c r="B35" s="31"/>
    </row>
    <row r="36" spans="2:2" x14ac:dyDescent="0.2">
      <c r="B36" s="31"/>
    </row>
    <row r="37" spans="2:2" x14ac:dyDescent="0.2">
      <c r="B37" s="31"/>
    </row>
    <row r="38" spans="2:2" x14ac:dyDescent="0.2">
      <c r="B38" s="31"/>
    </row>
    <row r="39" spans="2:2" x14ac:dyDescent="0.2">
      <c r="B39" s="31"/>
    </row>
    <row r="40" spans="2:2" x14ac:dyDescent="0.2">
      <c r="B40" s="31"/>
    </row>
    <row r="41" spans="2:2" x14ac:dyDescent="0.2">
      <c r="B41" s="31"/>
    </row>
  </sheetData>
  <mergeCells count="3">
    <mergeCell ref="B32:T32"/>
    <mergeCell ref="B10:B12"/>
    <mergeCell ref="B9:T9"/>
  </mergeCells>
  <pageMargins left="0.39370078740157483" right="0.39370078740157483" top="0.39370078740157483" bottom="0.39370078740157483" header="0" footer="0"/>
  <pageSetup paperSize="9" scale="82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7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98" customWidth="1"/>
    <col min="2" max="2" width="10.7109375" style="98" customWidth="1"/>
    <col min="3" max="3" width="13.42578125" style="98" customWidth="1"/>
    <col min="4" max="16" width="10.7109375" style="98" customWidth="1"/>
    <col min="17" max="16384" width="11.42578125" style="98"/>
  </cols>
  <sheetData>
    <row r="1" spans="1:16" ht="12" customHeight="1" x14ac:dyDescent="0.2">
      <c r="A1" s="99"/>
    </row>
    <row r="2" spans="1:16" ht="12" customHeight="1" x14ac:dyDescent="0.2"/>
    <row r="3" spans="1:16" ht="12" customHeight="1" x14ac:dyDescent="0.2"/>
    <row r="4" spans="1:16" ht="12" customHeight="1" x14ac:dyDescent="0.2"/>
    <row r="5" spans="1:16" ht="12" customHeight="1" x14ac:dyDescent="0.2"/>
    <row r="6" spans="1:16" ht="12" customHeight="1" x14ac:dyDescent="0.2"/>
    <row r="7" spans="1:16" ht="12" customHeight="1" x14ac:dyDescent="0.2"/>
    <row r="8" spans="1:16" ht="12" customHeight="1" x14ac:dyDescent="0.2"/>
    <row r="9" spans="1:16" ht="30" customHeight="1" x14ac:dyDescent="0.2">
      <c r="B9" s="91" t="str">
        <f>"Tabla 19. Población residente nacida en el extranjero (en miles) por  Sexo y Grupo de edad según País de nacimiento. 
Castilla y León."&amp;MID('Índice '!B12,10,20)</f>
        <v>Tabla 19. Población residente nacida en el extranjero (en miles) por  Sexo y Grupo de edad según País de nacimiento. 
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3"/>
    </row>
    <row r="10" spans="1:16" ht="12.75" customHeight="1" x14ac:dyDescent="0.2">
      <c r="B10" s="94" t="s">
        <v>56</v>
      </c>
      <c r="C10" s="96" t="s">
        <v>1</v>
      </c>
      <c r="D10" s="16" t="s">
        <v>90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30"/>
    </row>
    <row r="11" spans="1:16" ht="24.75" customHeight="1" x14ac:dyDescent="0.2">
      <c r="B11" s="95"/>
      <c r="C11" s="97"/>
      <c r="D11" s="48" t="s">
        <v>44</v>
      </c>
      <c r="E11" s="17" t="s">
        <v>45</v>
      </c>
      <c r="F11" s="17" t="s">
        <v>46</v>
      </c>
      <c r="G11" s="17" t="s">
        <v>101</v>
      </c>
      <c r="H11" s="17" t="s">
        <v>48</v>
      </c>
      <c r="I11" s="17" t="s">
        <v>49</v>
      </c>
      <c r="J11" s="17" t="s">
        <v>50</v>
      </c>
      <c r="K11" s="17" t="s">
        <v>51</v>
      </c>
      <c r="L11" s="17" t="s">
        <v>52</v>
      </c>
      <c r="M11" s="17" t="s">
        <v>53</v>
      </c>
      <c r="N11" s="17" t="s">
        <v>54</v>
      </c>
      <c r="O11" s="12" t="s">
        <v>55</v>
      </c>
      <c r="P11" s="27" t="s">
        <v>8</v>
      </c>
    </row>
    <row r="12" spans="1:16" ht="15" customHeight="1" x14ac:dyDescent="0.2">
      <c r="B12" s="45" t="s">
        <v>9</v>
      </c>
      <c r="C12" s="50" t="s">
        <v>57</v>
      </c>
      <c r="D12" s="19" t="s">
        <v>166</v>
      </c>
      <c r="E12" s="52" t="s">
        <v>166</v>
      </c>
      <c r="F12" s="52" t="s">
        <v>166</v>
      </c>
      <c r="G12" s="52" t="s">
        <v>166</v>
      </c>
      <c r="H12" s="52">
        <v>0.3</v>
      </c>
      <c r="I12" s="52">
        <v>3.3</v>
      </c>
      <c r="J12" s="52" t="s">
        <v>166</v>
      </c>
      <c r="K12" s="52" t="s">
        <v>166</v>
      </c>
      <c r="L12" s="52">
        <v>1.2</v>
      </c>
      <c r="M12" s="52">
        <v>0.4</v>
      </c>
      <c r="N12" s="52">
        <v>2.8</v>
      </c>
      <c r="O12" s="20" t="s">
        <v>166</v>
      </c>
      <c r="P12" s="25">
        <v>8</v>
      </c>
    </row>
    <row r="13" spans="1:16" ht="15" customHeight="1" x14ac:dyDescent="0.2">
      <c r="B13" s="46"/>
      <c r="C13" s="50" t="s">
        <v>58</v>
      </c>
      <c r="D13" s="58">
        <v>2.2000000000000002</v>
      </c>
      <c r="E13" s="59" t="s">
        <v>166</v>
      </c>
      <c r="F13" s="59">
        <v>0.6</v>
      </c>
      <c r="G13" s="59">
        <v>2.4</v>
      </c>
      <c r="H13" s="59">
        <v>0.5</v>
      </c>
      <c r="I13" s="59">
        <v>2.6</v>
      </c>
      <c r="J13" s="59" t="s">
        <v>166</v>
      </c>
      <c r="K13" s="59">
        <v>0.2</v>
      </c>
      <c r="L13" s="59">
        <v>1.2</v>
      </c>
      <c r="M13" s="59">
        <v>1.2</v>
      </c>
      <c r="N13" s="59">
        <v>3.9</v>
      </c>
      <c r="O13" s="60" t="s">
        <v>166</v>
      </c>
      <c r="P13" s="61">
        <v>14.9</v>
      </c>
    </row>
    <row r="14" spans="1:16" ht="15" customHeight="1" x14ac:dyDescent="0.2">
      <c r="B14" s="46"/>
      <c r="C14" s="50" t="s">
        <v>59</v>
      </c>
      <c r="D14" s="58">
        <v>4.5</v>
      </c>
      <c r="E14" s="59" t="s">
        <v>166</v>
      </c>
      <c r="F14" s="59" t="s">
        <v>166</v>
      </c>
      <c r="G14" s="59">
        <v>0.5</v>
      </c>
      <c r="H14" s="59" t="s">
        <v>166</v>
      </c>
      <c r="I14" s="59">
        <v>2.8</v>
      </c>
      <c r="J14" s="59">
        <v>1.3</v>
      </c>
      <c r="K14" s="59" t="s">
        <v>166</v>
      </c>
      <c r="L14" s="59">
        <v>3.8</v>
      </c>
      <c r="M14" s="59">
        <v>0.6</v>
      </c>
      <c r="N14" s="59">
        <v>7.5</v>
      </c>
      <c r="O14" s="60">
        <v>0.3</v>
      </c>
      <c r="P14" s="61">
        <v>21.3</v>
      </c>
    </row>
    <row r="15" spans="1:16" ht="15" customHeight="1" x14ac:dyDescent="0.2">
      <c r="B15" s="46"/>
      <c r="C15" s="50" t="s">
        <v>60</v>
      </c>
      <c r="D15" s="58">
        <v>3.5</v>
      </c>
      <c r="E15" s="59" t="s">
        <v>166</v>
      </c>
      <c r="F15" s="59">
        <v>0.2</v>
      </c>
      <c r="G15" s="59">
        <v>2.4</v>
      </c>
      <c r="H15" s="59">
        <v>0.2</v>
      </c>
      <c r="I15" s="59">
        <v>2.7</v>
      </c>
      <c r="J15" s="59" t="s">
        <v>166</v>
      </c>
      <c r="K15" s="59">
        <v>0.4</v>
      </c>
      <c r="L15" s="59">
        <v>1.2</v>
      </c>
      <c r="M15" s="59">
        <v>0.6</v>
      </c>
      <c r="N15" s="59">
        <v>4.3</v>
      </c>
      <c r="O15" s="60">
        <v>0.5</v>
      </c>
      <c r="P15" s="61">
        <v>16</v>
      </c>
    </row>
    <row r="16" spans="1:16" ht="15" customHeight="1" x14ac:dyDescent="0.2">
      <c r="B16" s="46"/>
      <c r="C16" s="50" t="s">
        <v>61</v>
      </c>
      <c r="D16" s="21">
        <v>3.2</v>
      </c>
      <c r="E16" s="53">
        <v>0.3</v>
      </c>
      <c r="F16" s="53">
        <v>0.4</v>
      </c>
      <c r="G16" s="53">
        <v>10.5</v>
      </c>
      <c r="H16" s="53">
        <v>0.9</v>
      </c>
      <c r="I16" s="53">
        <v>3.3</v>
      </c>
      <c r="J16" s="53" t="s">
        <v>166</v>
      </c>
      <c r="K16" s="53">
        <v>0.3</v>
      </c>
      <c r="L16" s="53">
        <v>1.3</v>
      </c>
      <c r="M16" s="53" t="s">
        <v>166</v>
      </c>
      <c r="N16" s="53">
        <v>2.9</v>
      </c>
      <c r="O16" s="22" t="s">
        <v>166</v>
      </c>
      <c r="P16" s="26">
        <v>23.3</v>
      </c>
    </row>
    <row r="17" spans="2:16" ht="15" customHeight="1" x14ac:dyDescent="0.2">
      <c r="B17" s="46"/>
      <c r="C17" s="50" t="s">
        <v>62</v>
      </c>
      <c r="D17" s="21" t="s">
        <v>166</v>
      </c>
      <c r="E17" s="53" t="s">
        <v>166</v>
      </c>
      <c r="F17" s="53">
        <v>0.2</v>
      </c>
      <c r="G17" s="53">
        <v>3.8</v>
      </c>
      <c r="H17" s="53" t="s">
        <v>166</v>
      </c>
      <c r="I17" s="53">
        <v>1.9</v>
      </c>
      <c r="J17" s="53">
        <v>0.3</v>
      </c>
      <c r="K17" s="53" t="s">
        <v>166</v>
      </c>
      <c r="L17" s="53">
        <v>0.7</v>
      </c>
      <c r="M17" s="53">
        <v>0.3</v>
      </c>
      <c r="N17" s="53">
        <v>1.3</v>
      </c>
      <c r="O17" s="22">
        <v>0.3</v>
      </c>
      <c r="P17" s="26">
        <v>8.8000000000000007</v>
      </c>
    </row>
    <row r="18" spans="2:16" ht="15" customHeight="1" x14ac:dyDescent="0.2">
      <c r="B18" s="46"/>
      <c r="C18" s="50" t="s">
        <v>63</v>
      </c>
      <c r="D18" s="21" t="s">
        <v>166</v>
      </c>
      <c r="E18" s="53" t="s">
        <v>166</v>
      </c>
      <c r="F18" s="53">
        <v>0.1</v>
      </c>
      <c r="G18" s="53">
        <v>0.7</v>
      </c>
      <c r="H18" s="53" t="s">
        <v>166</v>
      </c>
      <c r="I18" s="53">
        <v>1</v>
      </c>
      <c r="J18" s="53">
        <v>0.3</v>
      </c>
      <c r="K18" s="53" t="s">
        <v>166</v>
      </c>
      <c r="L18" s="53">
        <v>0.4</v>
      </c>
      <c r="M18" s="53" t="s">
        <v>166</v>
      </c>
      <c r="N18" s="53">
        <v>0.7</v>
      </c>
      <c r="O18" s="22" t="s">
        <v>166</v>
      </c>
      <c r="P18" s="26">
        <v>3.4</v>
      </c>
    </row>
    <row r="19" spans="2:16" ht="15" customHeight="1" x14ac:dyDescent="0.2">
      <c r="B19" s="47"/>
      <c r="C19" s="49" t="s">
        <v>8</v>
      </c>
      <c r="D19" s="54">
        <v>13.3</v>
      </c>
      <c r="E19" s="55">
        <v>0.3</v>
      </c>
      <c r="F19" s="55">
        <v>1.5</v>
      </c>
      <c r="G19" s="55">
        <v>20.399999999999999</v>
      </c>
      <c r="H19" s="55">
        <v>2</v>
      </c>
      <c r="I19" s="55">
        <v>17.600000000000001</v>
      </c>
      <c r="J19" s="55">
        <v>1.9</v>
      </c>
      <c r="K19" s="55">
        <v>1</v>
      </c>
      <c r="L19" s="55">
        <v>9.9</v>
      </c>
      <c r="M19" s="55">
        <v>2.9</v>
      </c>
      <c r="N19" s="55">
        <v>23.6</v>
      </c>
      <c r="O19" s="56">
        <v>1.1000000000000001</v>
      </c>
      <c r="P19" s="57">
        <v>95.5</v>
      </c>
    </row>
    <row r="20" spans="2:16" ht="15" customHeight="1" x14ac:dyDescent="0.2">
      <c r="B20" s="63" t="s">
        <v>10</v>
      </c>
      <c r="C20" s="50" t="s">
        <v>57</v>
      </c>
      <c r="D20" s="58" t="s">
        <v>166</v>
      </c>
      <c r="E20" s="59" t="s">
        <v>166</v>
      </c>
      <c r="F20" s="59" t="s">
        <v>166</v>
      </c>
      <c r="G20" s="59">
        <v>0.5</v>
      </c>
      <c r="H20" s="59">
        <v>0.9</v>
      </c>
      <c r="I20" s="59">
        <v>1.8</v>
      </c>
      <c r="J20" s="59">
        <v>0.2</v>
      </c>
      <c r="K20" s="59" t="s">
        <v>166</v>
      </c>
      <c r="L20" s="59" t="s">
        <v>166</v>
      </c>
      <c r="M20" s="59" t="s">
        <v>166</v>
      </c>
      <c r="N20" s="59">
        <v>0.8</v>
      </c>
      <c r="O20" s="60">
        <v>0.4</v>
      </c>
      <c r="P20" s="61">
        <v>4.5999999999999996</v>
      </c>
    </row>
    <row r="21" spans="2:16" ht="15" customHeight="1" x14ac:dyDescent="0.2">
      <c r="B21" s="64"/>
      <c r="C21" s="50" t="s">
        <v>58</v>
      </c>
      <c r="D21" s="58">
        <v>1</v>
      </c>
      <c r="E21" s="59" t="s">
        <v>166</v>
      </c>
      <c r="F21" s="59" t="s">
        <v>166</v>
      </c>
      <c r="G21" s="59">
        <v>1</v>
      </c>
      <c r="H21" s="59">
        <v>0.3</v>
      </c>
      <c r="I21" s="59">
        <v>1.6</v>
      </c>
      <c r="J21" s="59" t="s">
        <v>166</v>
      </c>
      <c r="K21" s="59">
        <v>0.5</v>
      </c>
      <c r="L21" s="59">
        <v>3.1</v>
      </c>
      <c r="M21" s="59">
        <v>1</v>
      </c>
      <c r="N21" s="59">
        <v>3.5</v>
      </c>
      <c r="O21" s="60">
        <v>1.3</v>
      </c>
      <c r="P21" s="61">
        <v>13.3</v>
      </c>
    </row>
    <row r="22" spans="2:16" ht="15" customHeight="1" x14ac:dyDescent="0.2">
      <c r="B22" s="64"/>
      <c r="C22" s="50" t="s">
        <v>59</v>
      </c>
      <c r="D22" s="58">
        <v>1.4</v>
      </c>
      <c r="E22" s="59" t="s">
        <v>166</v>
      </c>
      <c r="F22" s="59">
        <v>0.4</v>
      </c>
      <c r="G22" s="59">
        <v>2.2999999999999998</v>
      </c>
      <c r="H22" s="59" t="s">
        <v>166</v>
      </c>
      <c r="I22" s="59">
        <v>2.2999999999999998</v>
      </c>
      <c r="J22" s="59" t="s">
        <v>166</v>
      </c>
      <c r="K22" s="59">
        <v>0.6</v>
      </c>
      <c r="L22" s="59">
        <v>2.2999999999999998</v>
      </c>
      <c r="M22" s="59">
        <v>1.2</v>
      </c>
      <c r="N22" s="59">
        <v>6</v>
      </c>
      <c r="O22" s="60" t="s">
        <v>166</v>
      </c>
      <c r="P22" s="61">
        <v>16.399999999999999</v>
      </c>
    </row>
    <row r="23" spans="2:16" ht="15" customHeight="1" x14ac:dyDescent="0.2">
      <c r="B23" s="64"/>
      <c r="C23" s="50" t="s">
        <v>60</v>
      </c>
      <c r="D23" s="21">
        <v>2.5</v>
      </c>
      <c r="E23" s="53" t="s">
        <v>166</v>
      </c>
      <c r="F23" s="53">
        <v>0.1</v>
      </c>
      <c r="G23" s="53">
        <v>3.2</v>
      </c>
      <c r="H23" s="53">
        <v>1.2</v>
      </c>
      <c r="I23" s="53">
        <v>4.3</v>
      </c>
      <c r="J23" s="53">
        <v>0.4</v>
      </c>
      <c r="K23" s="53" t="s">
        <v>166</v>
      </c>
      <c r="L23" s="53">
        <v>2.1</v>
      </c>
      <c r="M23" s="53">
        <v>1.3</v>
      </c>
      <c r="N23" s="53">
        <v>9.9</v>
      </c>
      <c r="O23" s="22">
        <v>1.1000000000000001</v>
      </c>
      <c r="P23" s="26">
        <v>26.2</v>
      </c>
    </row>
    <row r="24" spans="2:16" ht="15" customHeight="1" x14ac:dyDescent="0.2">
      <c r="B24" s="64"/>
      <c r="C24" s="51" t="s">
        <v>61</v>
      </c>
      <c r="D24" s="21">
        <v>3.6</v>
      </c>
      <c r="E24" s="53">
        <v>0.3</v>
      </c>
      <c r="F24" s="53">
        <v>0.8</v>
      </c>
      <c r="G24" s="53">
        <v>9.1999999999999993</v>
      </c>
      <c r="H24" s="53">
        <v>1.5</v>
      </c>
      <c r="I24" s="53">
        <v>4.5999999999999996</v>
      </c>
      <c r="J24" s="53" t="s">
        <v>166</v>
      </c>
      <c r="K24" s="53">
        <v>0.5</v>
      </c>
      <c r="L24" s="53">
        <v>2.2000000000000002</v>
      </c>
      <c r="M24" s="53">
        <v>1.6</v>
      </c>
      <c r="N24" s="53">
        <v>6.4</v>
      </c>
      <c r="O24" s="22" t="s">
        <v>166</v>
      </c>
      <c r="P24" s="26">
        <v>30.8</v>
      </c>
    </row>
    <row r="25" spans="2:16" ht="15" customHeight="1" x14ac:dyDescent="0.2">
      <c r="B25" s="64"/>
      <c r="C25" s="51" t="s">
        <v>62</v>
      </c>
      <c r="D25" s="21">
        <v>1.9</v>
      </c>
      <c r="E25" s="53" t="s">
        <v>166</v>
      </c>
      <c r="F25" s="53">
        <v>0.2</v>
      </c>
      <c r="G25" s="53">
        <v>5.5</v>
      </c>
      <c r="H25" s="53">
        <v>0.1</v>
      </c>
      <c r="I25" s="53">
        <v>1.3</v>
      </c>
      <c r="J25" s="53">
        <v>0.5</v>
      </c>
      <c r="K25" s="53">
        <v>0.6</v>
      </c>
      <c r="L25" s="53">
        <v>1.2</v>
      </c>
      <c r="M25" s="53">
        <v>1.2</v>
      </c>
      <c r="N25" s="53">
        <v>4.7</v>
      </c>
      <c r="O25" s="22" t="s">
        <v>166</v>
      </c>
      <c r="P25" s="26">
        <v>17.100000000000001</v>
      </c>
    </row>
    <row r="26" spans="2:16" ht="15" customHeight="1" x14ac:dyDescent="0.2">
      <c r="B26" s="64"/>
      <c r="C26" s="65" t="s">
        <v>63</v>
      </c>
      <c r="D26" s="21">
        <v>0.5</v>
      </c>
      <c r="E26" s="53" t="s">
        <v>166</v>
      </c>
      <c r="F26" s="53" t="s">
        <v>166</v>
      </c>
      <c r="G26" s="53">
        <v>0.8</v>
      </c>
      <c r="H26" s="53" t="s">
        <v>166</v>
      </c>
      <c r="I26" s="53">
        <v>0.6</v>
      </c>
      <c r="J26" s="53" t="s">
        <v>166</v>
      </c>
      <c r="K26" s="53" t="s">
        <v>166</v>
      </c>
      <c r="L26" s="53">
        <v>0.5</v>
      </c>
      <c r="M26" s="53">
        <v>0.3</v>
      </c>
      <c r="N26" s="53">
        <v>2.5</v>
      </c>
      <c r="O26" s="22" t="s">
        <v>166</v>
      </c>
      <c r="P26" s="26">
        <v>5.0999999999999996</v>
      </c>
    </row>
    <row r="27" spans="2:16" ht="15" customHeight="1" x14ac:dyDescent="0.2">
      <c r="B27" s="66"/>
      <c r="C27" s="67" t="s">
        <v>8</v>
      </c>
      <c r="D27" s="54">
        <v>10.9</v>
      </c>
      <c r="E27" s="55">
        <v>0.3</v>
      </c>
      <c r="F27" s="55">
        <v>1.5</v>
      </c>
      <c r="G27" s="55">
        <v>22.7</v>
      </c>
      <c r="H27" s="55">
        <v>4</v>
      </c>
      <c r="I27" s="55">
        <v>16.5</v>
      </c>
      <c r="J27" s="55">
        <v>1.1000000000000001</v>
      </c>
      <c r="K27" s="55">
        <v>2.1</v>
      </c>
      <c r="L27" s="55">
        <v>11.4</v>
      </c>
      <c r="M27" s="55">
        <v>6.7</v>
      </c>
      <c r="N27" s="55">
        <v>33.799999999999997</v>
      </c>
      <c r="O27" s="56">
        <v>2.8</v>
      </c>
      <c r="P27" s="57">
        <v>113.6</v>
      </c>
    </row>
    <row r="28" spans="2:16" ht="15" customHeight="1" x14ac:dyDescent="0.2">
      <c r="B28" s="63" t="s">
        <v>8</v>
      </c>
      <c r="C28" s="50" t="s">
        <v>57</v>
      </c>
      <c r="D28" s="58" t="s">
        <v>166</v>
      </c>
      <c r="E28" s="59" t="s">
        <v>166</v>
      </c>
      <c r="F28" s="59" t="s">
        <v>166</v>
      </c>
      <c r="G28" s="59">
        <v>0.5</v>
      </c>
      <c r="H28" s="59">
        <v>1.1000000000000001</v>
      </c>
      <c r="I28" s="59">
        <v>5.2</v>
      </c>
      <c r="J28" s="59">
        <v>0.2</v>
      </c>
      <c r="K28" s="59" t="s">
        <v>166</v>
      </c>
      <c r="L28" s="59">
        <v>1.2</v>
      </c>
      <c r="M28" s="59">
        <v>0.4</v>
      </c>
      <c r="N28" s="59">
        <v>3.7</v>
      </c>
      <c r="O28" s="60">
        <v>0.4</v>
      </c>
      <c r="P28" s="61">
        <v>12.6</v>
      </c>
    </row>
    <row r="29" spans="2:16" ht="15" customHeight="1" x14ac:dyDescent="0.2">
      <c r="B29" s="64"/>
      <c r="C29" s="50" t="s">
        <v>58</v>
      </c>
      <c r="D29" s="58">
        <v>3.2</v>
      </c>
      <c r="E29" s="59" t="s">
        <v>166</v>
      </c>
      <c r="F29" s="59">
        <v>0.6</v>
      </c>
      <c r="G29" s="59">
        <v>3.4</v>
      </c>
      <c r="H29" s="59">
        <v>0.8</v>
      </c>
      <c r="I29" s="59">
        <v>4.2</v>
      </c>
      <c r="J29" s="59" t="s">
        <v>166</v>
      </c>
      <c r="K29" s="59">
        <v>0.7</v>
      </c>
      <c r="L29" s="59">
        <v>4.3</v>
      </c>
      <c r="M29" s="59">
        <v>2.1</v>
      </c>
      <c r="N29" s="59">
        <v>7.5</v>
      </c>
      <c r="O29" s="60">
        <v>1.3</v>
      </c>
      <c r="P29" s="61">
        <v>28.2</v>
      </c>
    </row>
    <row r="30" spans="2:16" ht="15" customHeight="1" x14ac:dyDescent="0.2">
      <c r="B30" s="64"/>
      <c r="C30" s="50" t="s">
        <v>59</v>
      </c>
      <c r="D30" s="58">
        <v>5.9</v>
      </c>
      <c r="E30" s="59" t="s">
        <v>166</v>
      </c>
      <c r="F30" s="59">
        <v>0.4</v>
      </c>
      <c r="G30" s="59">
        <v>2.9</v>
      </c>
      <c r="H30" s="59" t="s">
        <v>166</v>
      </c>
      <c r="I30" s="59">
        <v>5</v>
      </c>
      <c r="J30" s="59">
        <v>1.3</v>
      </c>
      <c r="K30" s="59">
        <v>0.6</v>
      </c>
      <c r="L30" s="59">
        <v>6.2</v>
      </c>
      <c r="M30" s="59">
        <v>1.7</v>
      </c>
      <c r="N30" s="59">
        <v>13.4</v>
      </c>
      <c r="O30" s="60">
        <v>0.3</v>
      </c>
      <c r="P30" s="61">
        <v>37.700000000000003</v>
      </c>
    </row>
    <row r="31" spans="2:16" ht="15" customHeight="1" x14ac:dyDescent="0.2">
      <c r="B31" s="64"/>
      <c r="C31" s="50" t="s">
        <v>60</v>
      </c>
      <c r="D31" s="21">
        <v>6</v>
      </c>
      <c r="E31" s="53" t="s">
        <v>166</v>
      </c>
      <c r="F31" s="53">
        <v>0.3</v>
      </c>
      <c r="G31" s="53">
        <v>5.6</v>
      </c>
      <c r="H31" s="53">
        <v>1.4</v>
      </c>
      <c r="I31" s="53">
        <v>7</v>
      </c>
      <c r="J31" s="53">
        <v>0.4</v>
      </c>
      <c r="K31" s="53">
        <v>0.4</v>
      </c>
      <c r="L31" s="53">
        <v>3.3</v>
      </c>
      <c r="M31" s="53">
        <v>1.9</v>
      </c>
      <c r="N31" s="53">
        <v>14.3</v>
      </c>
      <c r="O31" s="22">
        <v>1.6</v>
      </c>
      <c r="P31" s="26">
        <v>42.2</v>
      </c>
    </row>
    <row r="32" spans="2:16" ht="15" customHeight="1" x14ac:dyDescent="0.2">
      <c r="B32" s="64"/>
      <c r="C32" s="51" t="s">
        <v>61</v>
      </c>
      <c r="D32" s="21">
        <v>6.8</v>
      </c>
      <c r="E32" s="53">
        <v>0.6</v>
      </c>
      <c r="F32" s="53">
        <v>1.2</v>
      </c>
      <c r="G32" s="53">
        <v>19.7</v>
      </c>
      <c r="H32" s="53">
        <v>2.5</v>
      </c>
      <c r="I32" s="53">
        <v>7.9</v>
      </c>
      <c r="J32" s="53" t="s">
        <v>166</v>
      </c>
      <c r="K32" s="53">
        <v>0.9</v>
      </c>
      <c r="L32" s="53">
        <v>3.5</v>
      </c>
      <c r="M32" s="53">
        <v>1.6</v>
      </c>
      <c r="N32" s="53">
        <v>9.4</v>
      </c>
      <c r="O32" s="22" t="s">
        <v>166</v>
      </c>
      <c r="P32" s="26">
        <v>54.1</v>
      </c>
    </row>
    <row r="33" spans="2:16" ht="15" customHeight="1" x14ac:dyDescent="0.2">
      <c r="B33" s="64"/>
      <c r="C33" s="51" t="s">
        <v>62</v>
      </c>
      <c r="D33" s="21">
        <v>1.9</v>
      </c>
      <c r="E33" s="53" t="s">
        <v>166</v>
      </c>
      <c r="F33" s="53">
        <v>0.3</v>
      </c>
      <c r="G33" s="53">
        <v>9.4</v>
      </c>
      <c r="H33" s="53">
        <v>0.1</v>
      </c>
      <c r="I33" s="53">
        <v>3.1</v>
      </c>
      <c r="J33" s="53">
        <v>0.8</v>
      </c>
      <c r="K33" s="53">
        <v>0.6</v>
      </c>
      <c r="L33" s="53">
        <v>1.9</v>
      </c>
      <c r="M33" s="53">
        <v>1.5</v>
      </c>
      <c r="N33" s="53">
        <v>6</v>
      </c>
      <c r="O33" s="22">
        <v>0.3</v>
      </c>
      <c r="P33" s="26">
        <v>25.9</v>
      </c>
    </row>
    <row r="34" spans="2:16" ht="15" customHeight="1" x14ac:dyDescent="0.2">
      <c r="B34" s="64"/>
      <c r="C34" s="65" t="s">
        <v>63</v>
      </c>
      <c r="D34" s="21">
        <v>0.5</v>
      </c>
      <c r="E34" s="53" t="s">
        <v>166</v>
      </c>
      <c r="F34" s="53">
        <v>0.1</v>
      </c>
      <c r="G34" s="53">
        <v>1.5</v>
      </c>
      <c r="H34" s="53" t="s">
        <v>166</v>
      </c>
      <c r="I34" s="53">
        <v>1.6</v>
      </c>
      <c r="J34" s="53">
        <v>0.3</v>
      </c>
      <c r="K34" s="53" t="s">
        <v>166</v>
      </c>
      <c r="L34" s="53">
        <v>0.9</v>
      </c>
      <c r="M34" s="53">
        <v>0.3</v>
      </c>
      <c r="N34" s="53">
        <v>3.2</v>
      </c>
      <c r="O34" s="22" t="s">
        <v>166</v>
      </c>
      <c r="P34" s="26">
        <v>8.5</v>
      </c>
    </row>
    <row r="35" spans="2:16" ht="15" customHeight="1" x14ac:dyDescent="0.2">
      <c r="B35" s="68"/>
      <c r="C35" s="69" t="s">
        <v>8</v>
      </c>
      <c r="D35" s="23">
        <v>24.2</v>
      </c>
      <c r="E35" s="62">
        <v>0.6</v>
      </c>
      <c r="F35" s="62">
        <v>3</v>
      </c>
      <c r="G35" s="62">
        <v>43</v>
      </c>
      <c r="H35" s="62">
        <v>6</v>
      </c>
      <c r="I35" s="62">
        <v>34.1</v>
      </c>
      <c r="J35" s="62">
        <v>3</v>
      </c>
      <c r="K35" s="62">
        <v>3.1</v>
      </c>
      <c r="L35" s="62">
        <v>21.3</v>
      </c>
      <c r="M35" s="62">
        <v>9.6</v>
      </c>
      <c r="N35" s="62">
        <v>57.4</v>
      </c>
      <c r="O35" s="24">
        <v>3.9</v>
      </c>
      <c r="P35" s="28">
        <v>209.2</v>
      </c>
    </row>
    <row r="36" spans="2:16" ht="26.1" customHeight="1" x14ac:dyDescent="0.2">
      <c r="B36" s="102" t="s">
        <v>29</v>
      </c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</row>
    <row r="37" spans="2:16" ht="11.25" customHeight="1" x14ac:dyDescent="0.2">
      <c r="B37" s="38" t="s">
        <v>30</v>
      </c>
    </row>
  </sheetData>
  <mergeCells count="4">
    <mergeCell ref="B10:B11"/>
    <mergeCell ref="C10:C11"/>
    <mergeCell ref="B36:P36"/>
    <mergeCell ref="B9:P9"/>
  </mergeCells>
  <pageMargins left="0.39370078740157483" right="0.39370078740157483" top="0.39370078740157483" bottom="0.39370078740157483" header="0" footer="0.39370078740157483"/>
  <pageSetup paperSize="9" scale="82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1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98" customWidth="1"/>
    <col min="2" max="2" width="10.7109375" style="98" customWidth="1"/>
    <col min="3" max="3" width="13.42578125" style="98" customWidth="1"/>
    <col min="4" max="16" width="10.7109375" style="98" customWidth="1"/>
    <col min="17" max="16384" width="11.42578125" style="98"/>
  </cols>
  <sheetData>
    <row r="1" spans="1:16" ht="12" customHeight="1" x14ac:dyDescent="0.2">
      <c r="A1" s="99"/>
    </row>
    <row r="2" spans="1:16" ht="12" customHeight="1" x14ac:dyDescent="0.2"/>
    <row r="3" spans="1:16" ht="12" customHeight="1" x14ac:dyDescent="0.2"/>
    <row r="4" spans="1:16" ht="12" customHeight="1" x14ac:dyDescent="0.2"/>
    <row r="5" spans="1:16" ht="12" customHeight="1" x14ac:dyDescent="0.2"/>
    <row r="6" spans="1:16" ht="12" customHeight="1" x14ac:dyDescent="0.2"/>
    <row r="7" spans="1:16" ht="12" customHeight="1" x14ac:dyDescent="0.2"/>
    <row r="8" spans="1:16" ht="12" customHeight="1" x14ac:dyDescent="0.2"/>
    <row r="9" spans="1:16" ht="30" customHeight="1" x14ac:dyDescent="0.2">
      <c r="B9" s="91" t="str">
        <f>"Tabla 20. Población residente nacida en el extranjero (en miles) por Sexo y Grupo de edad a la llegada a España según País de nacimiento. 
Castilla y León."&amp;MID('Índice '!B12,10,20)</f>
        <v>Tabla 20. Población residente nacida en el extranjero (en miles) por Sexo y Grupo de edad a la llegada a España según País de nacimiento. 
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3"/>
    </row>
    <row r="10" spans="1:16" ht="12.75" customHeight="1" x14ac:dyDescent="0.2">
      <c r="B10" s="94" t="s">
        <v>56</v>
      </c>
      <c r="C10" s="96" t="s">
        <v>107</v>
      </c>
      <c r="D10" s="16" t="s">
        <v>90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30"/>
    </row>
    <row r="11" spans="1:16" ht="24.75" customHeight="1" x14ac:dyDescent="0.2">
      <c r="B11" s="95"/>
      <c r="C11" s="97"/>
      <c r="D11" s="48" t="s">
        <v>44</v>
      </c>
      <c r="E11" s="17" t="s">
        <v>45</v>
      </c>
      <c r="F11" s="17" t="s">
        <v>46</v>
      </c>
      <c r="G11" s="17" t="s">
        <v>101</v>
      </c>
      <c r="H11" s="17" t="s">
        <v>48</v>
      </c>
      <c r="I11" s="17" t="s">
        <v>49</v>
      </c>
      <c r="J11" s="17" t="s">
        <v>50</v>
      </c>
      <c r="K11" s="17" t="s">
        <v>51</v>
      </c>
      <c r="L11" s="17" t="s">
        <v>52</v>
      </c>
      <c r="M11" s="17" t="s">
        <v>53</v>
      </c>
      <c r="N11" s="17" t="s">
        <v>54</v>
      </c>
      <c r="O11" s="12" t="s">
        <v>55</v>
      </c>
      <c r="P11" s="27" t="s">
        <v>8</v>
      </c>
    </row>
    <row r="12" spans="1:16" ht="15" customHeight="1" x14ac:dyDescent="0.2">
      <c r="B12" s="45" t="s">
        <v>9</v>
      </c>
      <c r="C12" s="50" t="s">
        <v>57</v>
      </c>
      <c r="D12" s="19">
        <v>2.2000000000000002</v>
      </c>
      <c r="E12" s="52" t="s">
        <v>166</v>
      </c>
      <c r="F12" s="52">
        <v>0.7</v>
      </c>
      <c r="G12" s="52">
        <v>8.4</v>
      </c>
      <c r="H12" s="52">
        <v>2</v>
      </c>
      <c r="I12" s="52">
        <v>7.9</v>
      </c>
      <c r="J12" s="52">
        <v>0.4</v>
      </c>
      <c r="K12" s="52">
        <v>0.2</v>
      </c>
      <c r="L12" s="52">
        <v>4.0999999999999996</v>
      </c>
      <c r="M12" s="52">
        <v>1.3</v>
      </c>
      <c r="N12" s="52">
        <v>6.1</v>
      </c>
      <c r="O12" s="20">
        <v>0.5</v>
      </c>
      <c r="P12" s="25">
        <v>33.700000000000003</v>
      </c>
    </row>
    <row r="13" spans="1:16" ht="15" customHeight="1" x14ac:dyDescent="0.2">
      <c r="B13" s="46"/>
      <c r="C13" s="50" t="s">
        <v>58</v>
      </c>
      <c r="D13" s="58">
        <v>4.8</v>
      </c>
      <c r="E13" s="59" t="s">
        <v>166</v>
      </c>
      <c r="F13" s="59">
        <v>0.7</v>
      </c>
      <c r="G13" s="59">
        <v>3.1</v>
      </c>
      <c r="H13" s="59" t="s">
        <v>166</v>
      </c>
      <c r="I13" s="59">
        <v>3</v>
      </c>
      <c r="J13" s="59">
        <v>1.2</v>
      </c>
      <c r="K13" s="59" t="s">
        <v>166</v>
      </c>
      <c r="L13" s="59">
        <v>1.7</v>
      </c>
      <c r="M13" s="59">
        <v>1.2</v>
      </c>
      <c r="N13" s="59">
        <v>4.9000000000000004</v>
      </c>
      <c r="O13" s="60" t="s">
        <v>166</v>
      </c>
      <c r="P13" s="61">
        <v>20.5</v>
      </c>
    </row>
    <row r="14" spans="1:16" ht="15" customHeight="1" x14ac:dyDescent="0.2">
      <c r="B14" s="46"/>
      <c r="C14" s="50" t="s">
        <v>59</v>
      </c>
      <c r="D14" s="58">
        <v>5.3</v>
      </c>
      <c r="E14" s="59" t="s">
        <v>166</v>
      </c>
      <c r="F14" s="59" t="s">
        <v>166</v>
      </c>
      <c r="G14" s="59">
        <v>6.7</v>
      </c>
      <c r="H14" s="59" t="s">
        <v>166</v>
      </c>
      <c r="I14" s="59">
        <v>4.2</v>
      </c>
      <c r="J14" s="59" t="s">
        <v>166</v>
      </c>
      <c r="K14" s="59">
        <v>0.4</v>
      </c>
      <c r="L14" s="59">
        <v>1.8</v>
      </c>
      <c r="M14" s="59" t="s">
        <v>166</v>
      </c>
      <c r="N14" s="59">
        <v>7.9</v>
      </c>
      <c r="O14" s="60">
        <v>0.6</v>
      </c>
      <c r="P14" s="61">
        <v>27</v>
      </c>
    </row>
    <row r="15" spans="1:16" ht="15" customHeight="1" x14ac:dyDescent="0.2">
      <c r="B15" s="46"/>
      <c r="C15" s="50" t="s">
        <v>60</v>
      </c>
      <c r="D15" s="58">
        <v>1</v>
      </c>
      <c r="E15" s="59">
        <v>0.3</v>
      </c>
      <c r="F15" s="59" t="s">
        <v>166</v>
      </c>
      <c r="G15" s="59">
        <v>0.9</v>
      </c>
      <c r="H15" s="59" t="s">
        <v>166</v>
      </c>
      <c r="I15" s="59">
        <v>1.4</v>
      </c>
      <c r="J15" s="59">
        <v>0.3</v>
      </c>
      <c r="K15" s="59">
        <v>0.3</v>
      </c>
      <c r="L15" s="59">
        <v>1.6</v>
      </c>
      <c r="M15" s="59">
        <v>0.5</v>
      </c>
      <c r="N15" s="59">
        <v>1.8</v>
      </c>
      <c r="O15" s="60" t="s">
        <v>166</v>
      </c>
      <c r="P15" s="61">
        <v>8.1999999999999993</v>
      </c>
    </row>
    <row r="16" spans="1:16" ht="15" customHeight="1" x14ac:dyDescent="0.2">
      <c r="B16" s="46"/>
      <c r="C16" s="50" t="s">
        <v>61</v>
      </c>
      <c r="D16" s="21" t="s">
        <v>166</v>
      </c>
      <c r="E16" s="53" t="s">
        <v>166</v>
      </c>
      <c r="F16" s="53" t="s">
        <v>166</v>
      </c>
      <c r="G16" s="53">
        <v>0.7</v>
      </c>
      <c r="H16" s="53" t="s">
        <v>166</v>
      </c>
      <c r="I16" s="53">
        <v>1.2</v>
      </c>
      <c r="J16" s="53" t="s">
        <v>166</v>
      </c>
      <c r="K16" s="53" t="s">
        <v>166</v>
      </c>
      <c r="L16" s="53">
        <v>0.7</v>
      </c>
      <c r="M16" s="53" t="s">
        <v>166</v>
      </c>
      <c r="N16" s="53">
        <v>1.7</v>
      </c>
      <c r="O16" s="22" t="s">
        <v>166</v>
      </c>
      <c r="P16" s="26">
        <v>4.3</v>
      </c>
    </row>
    <row r="17" spans="2:16" ht="15" customHeight="1" x14ac:dyDescent="0.2">
      <c r="B17" s="46"/>
      <c r="C17" s="50" t="s">
        <v>62</v>
      </c>
      <c r="D17" s="21" t="s">
        <v>166</v>
      </c>
      <c r="E17" s="53" t="s">
        <v>166</v>
      </c>
      <c r="F17" s="53">
        <v>0.1</v>
      </c>
      <c r="G17" s="53">
        <v>0.5</v>
      </c>
      <c r="H17" s="53" t="s">
        <v>166</v>
      </c>
      <c r="I17" s="53" t="s">
        <v>166</v>
      </c>
      <c r="J17" s="53" t="s">
        <v>166</v>
      </c>
      <c r="K17" s="53" t="s">
        <v>166</v>
      </c>
      <c r="L17" s="53" t="s">
        <v>166</v>
      </c>
      <c r="M17" s="53" t="s">
        <v>166</v>
      </c>
      <c r="N17" s="53">
        <v>0.7</v>
      </c>
      <c r="O17" s="22" t="s">
        <v>166</v>
      </c>
      <c r="P17" s="26">
        <v>1.3</v>
      </c>
    </row>
    <row r="18" spans="2:16" ht="15" customHeight="1" x14ac:dyDescent="0.2">
      <c r="B18" s="46"/>
      <c r="C18" s="50" t="s">
        <v>63</v>
      </c>
      <c r="D18" s="21" t="s">
        <v>166</v>
      </c>
      <c r="E18" s="53" t="s">
        <v>166</v>
      </c>
      <c r="F18" s="53" t="s">
        <v>166</v>
      </c>
      <c r="G18" s="53" t="s">
        <v>166</v>
      </c>
      <c r="H18" s="53" t="s">
        <v>166</v>
      </c>
      <c r="I18" s="53" t="s">
        <v>166</v>
      </c>
      <c r="J18" s="53" t="s">
        <v>166</v>
      </c>
      <c r="K18" s="53" t="s">
        <v>166</v>
      </c>
      <c r="L18" s="53" t="s">
        <v>166</v>
      </c>
      <c r="M18" s="53" t="s">
        <v>166</v>
      </c>
      <c r="N18" s="53">
        <v>0.5</v>
      </c>
      <c r="O18" s="22" t="s">
        <v>166</v>
      </c>
      <c r="P18" s="26">
        <v>0.5</v>
      </c>
    </row>
    <row r="19" spans="2:16" ht="15" customHeight="1" x14ac:dyDescent="0.2">
      <c r="B19" s="47"/>
      <c r="C19" s="49" t="s">
        <v>8</v>
      </c>
      <c r="D19" s="54">
        <v>13.3</v>
      </c>
      <c r="E19" s="55">
        <v>0.3</v>
      </c>
      <c r="F19" s="55">
        <v>1.5</v>
      </c>
      <c r="G19" s="55">
        <v>20.399999999999999</v>
      </c>
      <c r="H19" s="55">
        <v>2</v>
      </c>
      <c r="I19" s="55">
        <v>17.600000000000001</v>
      </c>
      <c r="J19" s="55">
        <v>1.9</v>
      </c>
      <c r="K19" s="55">
        <v>1</v>
      </c>
      <c r="L19" s="55">
        <v>9.9</v>
      </c>
      <c r="M19" s="55">
        <v>2.9</v>
      </c>
      <c r="N19" s="55">
        <v>23.6</v>
      </c>
      <c r="O19" s="56">
        <v>1.1000000000000001</v>
      </c>
      <c r="P19" s="57">
        <v>95.5</v>
      </c>
    </row>
    <row r="20" spans="2:16" ht="15" customHeight="1" x14ac:dyDescent="0.2">
      <c r="B20" s="63" t="s">
        <v>10</v>
      </c>
      <c r="C20" s="50" t="s">
        <v>57</v>
      </c>
      <c r="D20" s="58">
        <v>1</v>
      </c>
      <c r="E20" s="59" t="s">
        <v>166</v>
      </c>
      <c r="F20" s="59">
        <v>1</v>
      </c>
      <c r="G20" s="59">
        <v>6.4</v>
      </c>
      <c r="H20" s="59">
        <v>2.2000000000000002</v>
      </c>
      <c r="I20" s="59">
        <v>3.8</v>
      </c>
      <c r="J20" s="59">
        <v>0.3</v>
      </c>
      <c r="K20" s="59">
        <v>0.8</v>
      </c>
      <c r="L20" s="59">
        <v>1.4</v>
      </c>
      <c r="M20" s="59">
        <v>1.1000000000000001</v>
      </c>
      <c r="N20" s="59">
        <v>4.2</v>
      </c>
      <c r="O20" s="60">
        <v>1.7</v>
      </c>
      <c r="P20" s="61">
        <v>24</v>
      </c>
    </row>
    <row r="21" spans="2:16" ht="15" customHeight="1" x14ac:dyDescent="0.2">
      <c r="B21" s="64"/>
      <c r="C21" s="50" t="s">
        <v>58</v>
      </c>
      <c r="D21" s="58">
        <v>3.3</v>
      </c>
      <c r="E21" s="59" t="s">
        <v>166</v>
      </c>
      <c r="F21" s="59">
        <v>0.5</v>
      </c>
      <c r="G21" s="59">
        <v>4.2</v>
      </c>
      <c r="H21" s="59">
        <v>0.8</v>
      </c>
      <c r="I21" s="59">
        <v>2.9</v>
      </c>
      <c r="J21" s="59">
        <v>0.8</v>
      </c>
      <c r="K21" s="59">
        <v>0.2</v>
      </c>
      <c r="L21" s="59">
        <v>3.6</v>
      </c>
      <c r="M21" s="59">
        <v>2</v>
      </c>
      <c r="N21" s="59">
        <v>8.6</v>
      </c>
      <c r="O21" s="60">
        <v>0.8</v>
      </c>
      <c r="P21" s="61">
        <v>27.7</v>
      </c>
    </row>
    <row r="22" spans="2:16" ht="15" customHeight="1" x14ac:dyDescent="0.2">
      <c r="B22" s="64"/>
      <c r="C22" s="50" t="s">
        <v>59</v>
      </c>
      <c r="D22" s="58">
        <v>3.4</v>
      </c>
      <c r="E22" s="59">
        <v>0.3</v>
      </c>
      <c r="F22" s="59" t="s">
        <v>166</v>
      </c>
      <c r="G22" s="59">
        <v>5.4</v>
      </c>
      <c r="H22" s="59">
        <v>0.5</v>
      </c>
      <c r="I22" s="59">
        <v>3.9</v>
      </c>
      <c r="J22" s="59" t="s">
        <v>166</v>
      </c>
      <c r="K22" s="59">
        <v>0.5</v>
      </c>
      <c r="L22" s="59">
        <v>3.1</v>
      </c>
      <c r="M22" s="59">
        <v>1.7</v>
      </c>
      <c r="N22" s="59">
        <v>8.8000000000000007</v>
      </c>
      <c r="O22" s="60">
        <v>0.3</v>
      </c>
      <c r="P22" s="61">
        <v>28.1</v>
      </c>
    </row>
    <row r="23" spans="2:16" ht="15" customHeight="1" x14ac:dyDescent="0.2">
      <c r="B23" s="64"/>
      <c r="C23" s="50" t="s">
        <v>60</v>
      </c>
      <c r="D23" s="21">
        <v>2.5</v>
      </c>
      <c r="E23" s="53" t="s">
        <v>166</v>
      </c>
      <c r="F23" s="53" t="s">
        <v>166</v>
      </c>
      <c r="G23" s="53">
        <v>3.8</v>
      </c>
      <c r="H23" s="53">
        <v>0.5</v>
      </c>
      <c r="I23" s="53">
        <v>4.8</v>
      </c>
      <c r="J23" s="53" t="s">
        <v>166</v>
      </c>
      <c r="K23" s="53">
        <v>0.1</v>
      </c>
      <c r="L23" s="53">
        <v>2.4</v>
      </c>
      <c r="M23" s="53">
        <v>1.2</v>
      </c>
      <c r="N23" s="53">
        <v>5.5</v>
      </c>
      <c r="O23" s="22" t="s">
        <v>166</v>
      </c>
      <c r="P23" s="26">
        <v>20.7</v>
      </c>
    </row>
    <row r="24" spans="2:16" ht="15" customHeight="1" x14ac:dyDescent="0.2">
      <c r="B24" s="64"/>
      <c r="C24" s="51" t="s">
        <v>61</v>
      </c>
      <c r="D24" s="21">
        <v>0.5</v>
      </c>
      <c r="E24" s="53" t="s">
        <v>166</v>
      </c>
      <c r="F24" s="53" t="s">
        <v>166</v>
      </c>
      <c r="G24" s="53">
        <v>2.9</v>
      </c>
      <c r="H24" s="53" t="s">
        <v>166</v>
      </c>
      <c r="I24" s="53">
        <v>1.1000000000000001</v>
      </c>
      <c r="J24" s="53" t="s">
        <v>166</v>
      </c>
      <c r="K24" s="53">
        <v>0.5</v>
      </c>
      <c r="L24" s="53">
        <v>0.8</v>
      </c>
      <c r="M24" s="53">
        <v>0.4</v>
      </c>
      <c r="N24" s="53">
        <v>4.4000000000000004</v>
      </c>
      <c r="O24" s="22" t="s">
        <v>166</v>
      </c>
      <c r="P24" s="26">
        <v>10.6</v>
      </c>
    </row>
    <row r="25" spans="2:16" ht="15" customHeight="1" x14ac:dyDescent="0.2">
      <c r="B25" s="64"/>
      <c r="C25" s="51" t="s">
        <v>62</v>
      </c>
      <c r="D25" s="21">
        <v>0.1</v>
      </c>
      <c r="E25" s="53" t="s">
        <v>166</v>
      </c>
      <c r="F25" s="53" t="s">
        <v>166</v>
      </c>
      <c r="G25" s="53" t="s">
        <v>166</v>
      </c>
      <c r="H25" s="53" t="s">
        <v>166</v>
      </c>
      <c r="I25" s="53" t="s">
        <v>166</v>
      </c>
      <c r="J25" s="53" t="s">
        <v>166</v>
      </c>
      <c r="K25" s="53" t="s">
        <v>166</v>
      </c>
      <c r="L25" s="53" t="s">
        <v>166</v>
      </c>
      <c r="M25" s="53" t="s">
        <v>166</v>
      </c>
      <c r="N25" s="53">
        <v>1.4</v>
      </c>
      <c r="O25" s="22" t="s">
        <v>166</v>
      </c>
      <c r="P25" s="26">
        <v>1.6</v>
      </c>
    </row>
    <row r="26" spans="2:16" ht="15" customHeight="1" x14ac:dyDescent="0.2">
      <c r="B26" s="64"/>
      <c r="C26" s="65" t="s">
        <v>63</v>
      </c>
      <c r="D26" s="21" t="s">
        <v>166</v>
      </c>
      <c r="E26" s="53" t="s">
        <v>166</v>
      </c>
      <c r="F26" s="53" t="s">
        <v>166</v>
      </c>
      <c r="G26" s="53" t="s">
        <v>166</v>
      </c>
      <c r="H26" s="53" t="s">
        <v>166</v>
      </c>
      <c r="I26" s="53" t="s">
        <v>166</v>
      </c>
      <c r="J26" s="53" t="s">
        <v>166</v>
      </c>
      <c r="K26" s="53" t="s">
        <v>166</v>
      </c>
      <c r="L26" s="53" t="s">
        <v>166</v>
      </c>
      <c r="M26" s="53">
        <v>0.2</v>
      </c>
      <c r="N26" s="53">
        <v>0.8</v>
      </c>
      <c r="O26" s="22" t="s">
        <v>166</v>
      </c>
      <c r="P26" s="26">
        <v>1</v>
      </c>
    </row>
    <row r="27" spans="2:16" ht="15" customHeight="1" x14ac:dyDescent="0.2">
      <c r="B27" s="66"/>
      <c r="C27" s="67" t="s">
        <v>8</v>
      </c>
      <c r="D27" s="54">
        <v>10.9</v>
      </c>
      <c r="E27" s="55">
        <v>0.3</v>
      </c>
      <c r="F27" s="55">
        <v>1.5</v>
      </c>
      <c r="G27" s="55">
        <v>22.7</v>
      </c>
      <c r="H27" s="55">
        <v>4</v>
      </c>
      <c r="I27" s="55">
        <v>16.5</v>
      </c>
      <c r="J27" s="55">
        <v>1.1000000000000001</v>
      </c>
      <c r="K27" s="55">
        <v>2.1</v>
      </c>
      <c r="L27" s="55">
        <v>11.4</v>
      </c>
      <c r="M27" s="55">
        <v>6.7</v>
      </c>
      <c r="N27" s="55">
        <v>33.799999999999997</v>
      </c>
      <c r="O27" s="56">
        <v>2.8</v>
      </c>
      <c r="P27" s="57">
        <v>113.6</v>
      </c>
    </row>
    <row r="28" spans="2:16" ht="15" customHeight="1" x14ac:dyDescent="0.2">
      <c r="B28" s="63" t="s">
        <v>8</v>
      </c>
      <c r="C28" s="50" t="s">
        <v>57</v>
      </c>
      <c r="D28" s="58">
        <v>3.2</v>
      </c>
      <c r="E28" s="59" t="s">
        <v>166</v>
      </c>
      <c r="F28" s="59">
        <v>1.7</v>
      </c>
      <c r="G28" s="59">
        <v>14.8</v>
      </c>
      <c r="H28" s="59">
        <v>4.2</v>
      </c>
      <c r="I28" s="59">
        <v>11.6</v>
      </c>
      <c r="J28" s="59">
        <v>0.8</v>
      </c>
      <c r="K28" s="59">
        <v>1.1000000000000001</v>
      </c>
      <c r="L28" s="59">
        <v>5.5</v>
      </c>
      <c r="M28" s="59">
        <v>2.4</v>
      </c>
      <c r="N28" s="59">
        <v>10.3</v>
      </c>
      <c r="O28" s="60">
        <v>2.1</v>
      </c>
      <c r="P28" s="61">
        <v>57.7</v>
      </c>
    </row>
    <row r="29" spans="2:16" ht="15" customHeight="1" x14ac:dyDescent="0.2">
      <c r="B29" s="64"/>
      <c r="C29" s="50" t="s">
        <v>58</v>
      </c>
      <c r="D29" s="58">
        <v>8.1</v>
      </c>
      <c r="E29" s="59" t="s">
        <v>166</v>
      </c>
      <c r="F29" s="59">
        <v>1.2</v>
      </c>
      <c r="G29" s="59">
        <v>7.2</v>
      </c>
      <c r="H29" s="59">
        <v>0.8</v>
      </c>
      <c r="I29" s="59">
        <v>5.9</v>
      </c>
      <c r="J29" s="59">
        <v>1.9</v>
      </c>
      <c r="K29" s="59">
        <v>0.2</v>
      </c>
      <c r="L29" s="59">
        <v>5.3</v>
      </c>
      <c r="M29" s="59">
        <v>3.2</v>
      </c>
      <c r="N29" s="59">
        <v>13.5</v>
      </c>
      <c r="O29" s="60">
        <v>0.8</v>
      </c>
      <c r="P29" s="61">
        <v>48.2</v>
      </c>
    </row>
    <row r="30" spans="2:16" ht="15" customHeight="1" x14ac:dyDescent="0.2">
      <c r="B30" s="64"/>
      <c r="C30" s="50" t="s">
        <v>59</v>
      </c>
      <c r="D30" s="58">
        <v>8.6999999999999993</v>
      </c>
      <c r="E30" s="59">
        <v>0.3</v>
      </c>
      <c r="F30" s="59" t="s">
        <v>166</v>
      </c>
      <c r="G30" s="59">
        <v>12.1</v>
      </c>
      <c r="H30" s="59">
        <v>0.5</v>
      </c>
      <c r="I30" s="59">
        <v>8.1</v>
      </c>
      <c r="J30" s="59" t="s">
        <v>166</v>
      </c>
      <c r="K30" s="59">
        <v>1</v>
      </c>
      <c r="L30" s="59">
        <v>4.9000000000000004</v>
      </c>
      <c r="M30" s="59">
        <v>1.7</v>
      </c>
      <c r="N30" s="59">
        <v>16.7</v>
      </c>
      <c r="O30" s="60">
        <v>1</v>
      </c>
      <c r="P30" s="61">
        <v>55.1</v>
      </c>
    </row>
    <row r="31" spans="2:16" ht="15" customHeight="1" x14ac:dyDescent="0.2">
      <c r="B31" s="64"/>
      <c r="C31" s="50" t="s">
        <v>60</v>
      </c>
      <c r="D31" s="21">
        <v>3.5</v>
      </c>
      <c r="E31" s="53">
        <v>0.3</v>
      </c>
      <c r="F31" s="53" t="s">
        <v>166</v>
      </c>
      <c r="G31" s="53">
        <v>4.7</v>
      </c>
      <c r="H31" s="53">
        <v>0.5</v>
      </c>
      <c r="I31" s="53">
        <v>6.2</v>
      </c>
      <c r="J31" s="53">
        <v>0.3</v>
      </c>
      <c r="K31" s="53">
        <v>0.4</v>
      </c>
      <c r="L31" s="53">
        <v>4</v>
      </c>
      <c r="M31" s="53">
        <v>1.7</v>
      </c>
      <c r="N31" s="53">
        <v>7.4</v>
      </c>
      <c r="O31" s="22" t="s">
        <v>166</v>
      </c>
      <c r="P31" s="26">
        <v>28.9</v>
      </c>
    </row>
    <row r="32" spans="2:16" ht="15" customHeight="1" x14ac:dyDescent="0.2">
      <c r="B32" s="64"/>
      <c r="C32" s="51" t="s">
        <v>61</v>
      </c>
      <c r="D32" s="21">
        <v>0.5</v>
      </c>
      <c r="E32" s="53" t="s">
        <v>166</v>
      </c>
      <c r="F32" s="53" t="s">
        <v>166</v>
      </c>
      <c r="G32" s="53">
        <v>3.6</v>
      </c>
      <c r="H32" s="53" t="s">
        <v>166</v>
      </c>
      <c r="I32" s="53">
        <v>2.2000000000000002</v>
      </c>
      <c r="J32" s="53" t="s">
        <v>166</v>
      </c>
      <c r="K32" s="53">
        <v>0.5</v>
      </c>
      <c r="L32" s="53">
        <v>1.5</v>
      </c>
      <c r="M32" s="53">
        <v>0.4</v>
      </c>
      <c r="N32" s="53">
        <v>6.1</v>
      </c>
      <c r="O32" s="22" t="s">
        <v>166</v>
      </c>
      <c r="P32" s="26">
        <v>14.9</v>
      </c>
    </row>
    <row r="33" spans="2:16" ht="15" customHeight="1" x14ac:dyDescent="0.2">
      <c r="B33" s="64"/>
      <c r="C33" s="51" t="s">
        <v>62</v>
      </c>
      <c r="D33" s="21">
        <v>0.1</v>
      </c>
      <c r="E33" s="53" t="s">
        <v>166</v>
      </c>
      <c r="F33" s="53">
        <v>0.1</v>
      </c>
      <c r="G33" s="53">
        <v>0.5</v>
      </c>
      <c r="H33" s="53" t="s">
        <v>166</v>
      </c>
      <c r="I33" s="53" t="s">
        <v>166</v>
      </c>
      <c r="J33" s="53" t="s">
        <v>166</v>
      </c>
      <c r="K33" s="53" t="s">
        <v>166</v>
      </c>
      <c r="L33" s="53" t="s">
        <v>166</v>
      </c>
      <c r="M33" s="53" t="s">
        <v>166</v>
      </c>
      <c r="N33" s="53">
        <v>2.1</v>
      </c>
      <c r="O33" s="22" t="s">
        <v>166</v>
      </c>
      <c r="P33" s="26">
        <v>2.9</v>
      </c>
    </row>
    <row r="34" spans="2:16" ht="15" customHeight="1" x14ac:dyDescent="0.2">
      <c r="B34" s="64"/>
      <c r="C34" s="65" t="s">
        <v>63</v>
      </c>
      <c r="D34" s="21" t="s">
        <v>166</v>
      </c>
      <c r="E34" s="53" t="s">
        <v>166</v>
      </c>
      <c r="F34" s="53" t="s">
        <v>166</v>
      </c>
      <c r="G34" s="53" t="s">
        <v>166</v>
      </c>
      <c r="H34" s="53" t="s">
        <v>166</v>
      </c>
      <c r="I34" s="53" t="s">
        <v>166</v>
      </c>
      <c r="J34" s="53" t="s">
        <v>166</v>
      </c>
      <c r="K34" s="53" t="s">
        <v>166</v>
      </c>
      <c r="L34" s="53" t="s">
        <v>166</v>
      </c>
      <c r="M34" s="53">
        <v>0.2</v>
      </c>
      <c r="N34" s="53">
        <v>1.3</v>
      </c>
      <c r="O34" s="22" t="s">
        <v>166</v>
      </c>
      <c r="P34" s="26">
        <v>1.5</v>
      </c>
    </row>
    <row r="35" spans="2:16" ht="15" customHeight="1" x14ac:dyDescent="0.2">
      <c r="B35" s="68"/>
      <c r="C35" s="69" t="s">
        <v>8</v>
      </c>
      <c r="D35" s="23">
        <v>24.2</v>
      </c>
      <c r="E35" s="62">
        <v>0.6</v>
      </c>
      <c r="F35" s="62">
        <v>3</v>
      </c>
      <c r="G35" s="62">
        <v>43</v>
      </c>
      <c r="H35" s="62">
        <v>6</v>
      </c>
      <c r="I35" s="62">
        <v>34.1</v>
      </c>
      <c r="J35" s="62">
        <v>3</v>
      </c>
      <c r="K35" s="62">
        <v>3.1</v>
      </c>
      <c r="L35" s="62">
        <v>21.3</v>
      </c>
      <c r="M35" s="62">
        <v>9.6</v>
      </c>
      <c r="N35" s="62">
        <v>57.4</v>
      </c>
      <c r="O35" s="24">
        <v>3.9</v>
      </c>
      <c r="P35" s="28">
        <v>209.2</v>
      </c>
    </row>
    <row r="36" spans="2:16" ht="26.1" customHeight="1" x14ac:dyDescent="0.2">
      <c r="B36" s="102" t="s">
        <v>29</v>
      </c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</row>
    <row r="37" spans="2:16" ht="11.25" customHeight="1" x14ac:dyDescent="0.2">
      <c r="B37" s="38" t="s">
        <v>30</v>
      </c>
    </row>
    <row r="40" spans="2:16" x14ac:dyDescent="0.2"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</row>
    <row r="41" spans="2:16" x14ac:dyDescent="0.2"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</row>
  </sheetData>
  <mergeCells count="4">
    <mergeCell ref="B10:B11"/>
    <mergeCell ref="C10:C11"/>
    <mergeCell ref="B36:P36"/>
    <mergeCell ref="B9:P9"/>
  </mergeCells>
  <pageMargins left="0.39370078740157483" right="0.39370078740157483" top="0.39370078740157483" bottom="0.39370078740157483" header="0" footer="0.39370078740157483"/>
  <pageSetup paperSize="9" scale="82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98" customWidth="1"/>
    <col min="2" max="2" width="10.7109375" style="98" customWidth="1"/>
    <col min="3" max="3" width="18.5703125" style="98" customWidth="1"/>
    <col min="4" max="16" width="10.7109375" style="98" customWidth="1"/>
    <col min="17" max="16384" width="11.42578125" style="98"/>
  </cols>
  <sheetData>
    <row r="1" spans="1:16" ht="12" customHeight="1" x14ac:dyDescent="0.2">
      <c r="A1" s="99"/>
    </row>
    <row r="2" spans="1:16" ht="12" customHeight="1" x14ac:dyDescent="0.2"/>
    <row r="3" spans="1:16" ht="12" customHeight="1" x14ac:dyDescent="0.2"/>
    <row r="4" spans="1:16" ht="12" customHeight="1" x14ac:dyDescent="0.2"/>
    <row r="5" spans="1:16" ht="12" customHeight="1" x14ac:dyDescent="0.2"/>
    <row r="6" spans="1:16" ht="12" customHeight="1" x14ac:dyDescent="0.2"/>
    <row r="7" spans="1:16" ht="12" customHeight="1" x14ac:dyDescent="0.2"/>
    <row r="8" spans="1:16" ht="12" customHeight="1" x14ac:dyDescent="0.2"/>
    <row r="9" spans="1:16" ht="30" customHeight="1" x14ac:dyDescent="0.2">
      <c r="B9" s="91" t="str">
        <f>"Tabla 21. Población residente nacida en el extranjero (en miles) por Sexo y Tiempo transcurrido desde la llegada a España según País de nacimiento. 
Castilla y León."&amp;MID('Índice '!B12,10,20)</f>
        <v>Tabla 21. Población residente nacida en el extranjero (en miles) por Sexo y Tiempo transcurrido desde la llegada a España según País de nacimiento. 
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3"/>
    </row>
    <row r="10" spans="1:16" ht="12.75" customHeight="1" x14ac:dyDescent="0.2">
      <c r="B10" s="94" t="s">
        <v>56</v>
      </c>
      <c r="C10" s="96" t="s">
        <v>89</v>
      </c>
      <c r="D10" s="16" t="s">
        <v>90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30"/>
    </row>
    <row r="11" spans="1:16" ht="24.75" customHeight="1" x14ac:dyDescent="0.2">
      <c r="B11" s="95"/>
      <c r="C11" s="97"/>
      <c r="D11" s="48" t="s">
        <v>44</v>
      </c>
      <c r="E11" s="17" t="s">
        <v>45</v>
      </c>
      <c r="F11" s="17" t="s">
        <v>46</v>
      </c>
      <c r="G11" s="17" t="s">
        <v>101</v>
      </c>
      <c r="H11" s="17" t="s">
        <v>48</v>
      </c>
      <c r="I11" s="17" t="s">
        <v>49</v>
      </c>
      <c r="J11" s="17" t="s">
        <v>50</v>
      </c>
      <c r="K11" s="17" t="s">
        <v>51</v>
      </c>
      <c r="L11" s="17" t="s">
        <v>52</v>
      </c>
      <c r="M11" s="17" t="s">
        <v>53</v>
      </c>
      <c r="N11" s="17" t="s">
        <v>54</v>
      </c>
      <c r="O11" s="12" t="s">
        <v>55</v>
      </c>
      <c r="P11" s="27" t="s">
        <v>8</v>
      </c>
    </row>
    <row r="12" spans="1:16" ht="15" customHeight="1" x14ac:dyDescent="0.2">
      <c r="B12" s="45" t="s">
        <v>9</v>
      </c>
      <c r="C12" s="50" t="s">
        <v>84</v>
      </c>
      <c r="D12" s="19" t="s">
        <v>166</v>
      </c>
      <c r="E12" s="52" t="s">
        <v>166</v>
      </c>
      <c r="F12" s="52">
        <v>0.5</v>
      </c>
      <c r="G12" s="52" t="s">
        <v>166</v>
      </c>
      <c r="H12" s="52" t="s">
        <v>166</v>
      </c>
      <c r="I12" s="52">
        <v>0.4</v>
      </c>
      <c r="J12" s="52" t="s">
        <v>166</v>
      </c>
      <c r="K12" s="52" t="s">
        <v>166</v>
      </c>
      <c r="L12" s="52" t="s">
        <v>166</v>
      </c>
      <c r="M12" s="52">
        <v>0.6</v>
      </c>
      <c r="N12" s="52">
        <v>6.3</v>
      </c>
      <c r="O12" s="20" t="s">
        <v>166</v>
      </c>
      <c r="P12" s="25">
        <v>7.8</v>
      </c>
    </row>
    <row r="13" spans="1:16" ht="15" customHeight="1" x14ac:dyDescent="0.2">
      <c r="B13" s="46"/>
      <c r="C13" s="50" t="s">
        <v>85</v>
      </c>
      <c r="D13" s="21">
        <v>0.8</v>
      </c>
      <c r="E13" s="53" t="s">
        <v>166</v>
      </c>
      <c r="F13" s="53" t="s">
        <v>166</v>
      </c>
      <c r="G13" s="53">
        <v>0.5</v>
      </c>
      <c r="H13" s="53">
        <v>0.3</v>
      </c>
      <c r="I13" s="53">
        <v>3.5</v>
      </c>
      <c r="J13" s="53" t="s">
        <v>166</v>
      </c>
      <c r="K13" s="53" t="s">
        <v>166</v>
      </c>
      <c r="L13" s="53">
        <v>3.1</v>
      </c>
      <c r="M13" s="53">
        <v>0.3</v>
      </c>
      <c r="N13" s="53">
        <v>7.6</v>
      </c>
      <c r="O13" s="22" t="s">
        <v>166</v>
      </c>
      <c r="P13" s="26">
        <v>16.100000000000001</v>
      </c>
    </row>
    <row r="14" spans="1:16" ht="15" customHeight="1" x14ac:dyDescent="0.2">
      <c r="B14" s="46"/>
      <c r="C14" s="50" t="s">
        <v>86</v>
      </c>
      <c r="D14" s="21" t="s">
        <v>166</v>
      </c>
      <c r="E14" s="53" t="s">
        <v>166</v>
      </c>
      <c r="F14" s="53" t="s">
        <v>166</v>
      </c>
      <c r="G14" s="53" t="s">
        <v>166</v>
      </c>
      <c r="H14" s="53" t="s">
        <v>166</v>
      </c>
      <c r="I14" s="53">
        <v>0.7</v>
      </c>
      <c r="J14" s="53">
        <v>0.8</v>
      </c>
      <c r="K14" s="53" t="s">
        <v>166</v>
      </c>
      <c r="L14" s="53">
        <v>0.2</v>
      </c>
      <c r="M14" s="53">
        <v>0.1</v>
      </c>
      <c r="N14" s="53">
        <v>1.4</v>
      </c>
      <c r="O14" s="22">
        <v>0.3</v>
      </c>
      <c r="P14" s="26">
        <v>3.6</v>
      </c>
    </row>
    <row r="15" spans="1:16" ht="15" customHeight="1" x14ac:dyDescent="0.2">
      <c r="B15" s="46"/>
      <c r="C15" s="50" t="s">
        <v>87</v>
      </c>
      <c r="D15" s="21">
        <v>2.7</v>
      </c>
      <c r="E15" s="53">
        <v>0.3</v>
      </c>
      <c r="F15" s="53" t="s">
        <v>166</v>
      </c>
      <c r="G15" s="53" t="s">
        <v>166</v>
      </c>
      <c r="H15" s="53" t="s">
        <v>166</v>
      </c>
      <c r="I15" s="53">
        <v>1.6</v>
      </c>
      <c r="J15" s="53" t="s">
        <v>166</v>
      </c>
      <c r="K15" s="53">
        <v>0.3</v>
      </c>
      <c r="L15" s="53">
        <v>1.3</v>
      </c>
      <c r="M15" s="53">
        <v>0.3</v>
      </c>
      <c r="N15" s="53">
        <v>1.1000000000000001</v>
      </c>
      <c r="O15" s="22" t="s">
        <v>166</v>
      </c>
      <c r="P15" s="26">
        <v>7.6</v>
      </c>
    </row>
    <row r="16" spans="1:16" ht="15" customHeight="1" x14ac:dyDescent="0.2">
      <c r="B16" s="46"/>
      <c r="C16" s="51" t="s">
        <v>88</v>
      </c>
      <c r="D16" s="21">
        <v>9.9</v>
      </c>
      <c r="E16" s="53" t="s">
        <v>166</v>
      </c>
      <c r="F16" s="53">
        <v>1</v>
      </c>
      <c r="G16" s="53">
        <v>19.899999999999999</v>
      </c>
      <c r="H16" s="53">
        <v>1.7</v>
      </c>
      <c r="I16" s="53">
        <v>11.4</v>
      </c>
      <c r="J16" s="53">
        <v>1.1000000000000001</v>
      </c>
      <c r="K16" s="53">
        <v>0.6</v>
      </c>
      <c r="L16" s="53">
        <v>5.3</v>
      </c>
      <c r="M16" s="53">
        <v>1.5</v>
      </c>
      <c r="N16" s="53">
        <v>7.2</v>
      </c>
      <c r="O16" s="22">
        <v>0.8</v>
      </c>
      <c r="P16" s="26">
        <v>60.4</v>
      </c>
    </row>
    <row r="17" spans="2:16" ht="15" customHeight="1" x14ac:dyDescent="0.2">
      <c r="B17" s="47"/>
      <c r="C17" s="49" t="s">
        <v>8</v>
      </c>
      <c r="D17" s="54">
        <v>13.3</v>
      </c>
      <c r="E17" s="55">
        <v>0.3</v>
      </c>
      <c r="F17" s="55">
        <v>1.5</v>
      </c>
      <c r="G17" s="55">
        <v>20.399999999999999</v>
      </c>
      <c r="H17" s="55">
        <v>2</v>
      </c>
      <c r="I17" s="55">
        <v>17.600000000000001</v>
      </c>
      <c r="J17" s="55">
        <v>1.9</v>
      </c>
      <c r="K17" s="55">
        <v>1</v>
      </c>
      <c r="L17" s="55">
        <v>9.9</v>
      </c>
      <c r="M17" s="55">
        <v>2.9</v>
      </c>
      <c r="N17" s="55">
        <v>23.6</v>
      </c>
      <c r="O17" s="56">
        <v>1.1000000000000001</v>
      </c>
      <c r="P17" s="57">
        <v>95.5</v>
      </c>
    </row>
    <row r="18" spans="2:16" ht="15" customHeight="1" x14ac:dyDescent="0.2">
      <c r="B18" s="63" t="s">
        <v>10</v>
      </c>
      <c r="C18" s="50" t="s">
        <v>84</v>
      </c>
      <c r="D18" s="58">
        <v>0.1</v>
      </c>
      <c r="E18" s="59" t="s">
        <v>166</v>
      </c>
      <c r="F18" s="59" t="s">
        <v>166</v>
      </c>
      <c r="G18" s="59">
        <v>0.2</v>
      </c>
      <c r="H18" s="59" t="s">
        <v>166</v>
      </c>
      <c r="I18" s="59">
        <v>0.4</v>
      </c>
      <c r="J18" s="59" t="s">
        <v>166</v>
      </c>
      <c r="K18" s="59" t="s">
        <v>166</v>
      </c>
      <c r="L18" s="59">
        <v>0.7</v>
      </c>
      <c r="M18" s="59">
        <v>0.4</v>
      </c>
      <c r="N18" s="59">
        <v>4.3</v>
      </c>
      <c r="O18" s="60" t="s">
        <v>166</v>
      </c>
      <c r="P18" s="61">
        <v>6.1</v>
      </c>
    </row>
    <row r="19" spans="2:16" ht="15" customHeight="1" x14ac:dyDescent="0.2">
      <c r="B19" s="64"/>
      <c r="C19" s="50" t="s">
        <v>85</v>
      </c>
      <c r="D19" s="21" t="s">
        <v>166</v>
      </c>
      <c r="E19" s="53" t="s">
        <v>166</v>
      </c>
      <c r="F19" s="53" t="s">
        <v>166</v>
      </c>
      <c r="G19" s="53">
        <v>0.8</v>
      </c>
      <c r="H19" s="53">
        <v>0.5</v>
      </c>
      <c r="I19" s="53">
        <v>3.8</v>
      </c>
      <c r="J19" s="53" t="s">
        <v>166</v>
      </c>
      <c r="K19" s="53" t="s">
        <v>166</v>
      </c>
      <c r="L19" s="53">
        <v>4.2</v>
      </c>
      <c r="M19" s="53" t="s">
        <v>166</v>
      </c>
      <c r="N19" s="53">
        <v>9.5</v>
      </c>
      <c r="O19" s="22" t="s">
        <v>166</v>
      </c>
      <c r="P19" s="26">
        <v>18.7</v>
      </c>
    </row>
    <row r="20" spans="2:16" ht="15" customHeight="1" x14ac:dyDescent="0.2">
      <c r="B20" s="64"/>
      <c r="C20" s="51" t="s">
        <v>86</v>
      </c>
      <c r="D20" s="21" t="s">
        <v>166</v>
      </c>
      <c r="E20" s="53" t="s">
        <v>166</v>
      </c>
      <c r="F20" s="53" t="s">
        <v>166</v>
      </c>
      <c r="G20" s="53" t="s">
        <v>166</v>
      </c>
      <c r="H20" s="53" t="s">
        <v>166</v>
      </c>
      <c r="I20" s="53">
        <v>0.2</v>
      </c>
      <c r="J20" s="53" t="s">
        <v>166</v>
      </c>
      <c r="K20" s="53" t="s">
        <v>166</v>
      </c>
      <c r="L20" s="53" t="s">
        <v>166</v>
      </c>
      <c r="M20" s="53" t="s">
        <v>166</v>
      </c>
      <c r="N20" s="53">
        <v>4</v>
      </c>
      <c r="O20" s="22" t="s">
        <v>166</v>
      </c>
      <c r="P20" s="26">
        <v>4.3</v>
      </c>
    </row>
    <row r="21" spans="2:16" ht="15" customHeight="1" x14ac:dyDescent="0.2">
      <c r="B21" s="64"/>
      <c r="C21" s="51" t="s">
        <v>87</v>
      </c>
      <c r="D21" s="21">
        <v>2</v>
      </c>
      <c r="E21" s="53" t="s">
        <v>166</v>
      </c>
      <c r="F21" s="53">
        <v>0.4</v>
      </c>
      <c r="G21" s="53">
        <v>1.8</v>
      </c>
      <c r="H21" s="53">
        <v>1.1000000000000001</v>
      </c>
      <c r="I21" s="53">
        <v>3</v>
      </c>
      <c r="J21" s="53" t="s">
        <v>166</v>
      </c>
      <c r="K21" s="53">
        <v>0.5</v>
      </c>
      <c r="L21" s="53">
        <v>0.5</v>
      </c>
      <c r="M21" s="53">
        <v>0.5</v>
      </c>
      <c r="N21" s="53">
        <v>1.5</v>
      </c>
      <c r="O21" s="22">
        <v>0.3</v>
      </c>
      <c r="P21" s="26">
        <v>11.4</v>
      </c>
    </row>
    <row r="22" spans="2:16" ht="15" customHeight="1" x14ac:dyDescent="0.2">
      <c r="B22" s="64"/>
      <c r="C22" s="65" t="s">
        <v>88</v>
      </c>
      <c r="D22" s="21">
        <v>8.8000000000000007</v>
      </c>
      <c r="E22" s="53">
        <v>0.3</v>
      </c>
      <c r="F22" s="53">
        <v>1.1000000000000001</v>
      </c>
      <c r="G22" s="53">
        <v>19.899999999999999</v>
      </c>
      <c r="H22" s="53">
        <v>2.4</v>
      </c>
      <c r="I22" s="53">
        <v>9</v>
      </c>
      <c r="J22" s="53">
        <v>1.1000000000000001</v>
      </c>
      <c r="K22" s="53">
        <v>1.7</v>
      </c>
      <c r="L22" s="53">
        <v>6.1</v>
      </c>
      <c r="M22" s="53">
        <v>5.7</v>
      </c>
      <c r="N22" s="53">
        <v>14.6</v>
      </c>
      <c r="O22" s="22">
        <v>2.5</v>
      </c>
      <c r="P22" s="26">
        <v>73.2</v>
      </c>
    </row>
    <row r="23" spans="2:16" ht="15" customHeight="1" x14ac:dyDescent="0.2">
      <c r="B23" s="66"/>
      <c r="C23" s="67" t="s">
        <v>8</v>
      </c>
      <c r="D23" s="54">
        <v>10.9</v>
      </c>
      <c r="E23" s="55">
        <v>0.3</v>
      </c>
      <c r="F23" s="55">
        <v>1.5</v>
      </c>
      <c r="G23" s="55">
        <v>22.7</v>
      </c>
      <c r="H23" s="55">
        <v>4</v>
      </c>
      <c r="I23" s="55">
        <v>16.5</v>
      </c>
      <c r="J23" s="55">
        <v>1.1000000000000001</v>
      </c>
      <c r="K23" s="55">
        <v>2.1</v>
      </c>
      <c r="L23" s="55">
        <v>11.4</v>
      </c>
      <c r="M23" s="55">
        <v>6.7</v>
      </c>
      <c r="N23" s="55">
        <v>33.799999999999997</v>
      </c>
      <c r="O23" s="56">
        <v>2.8</v>
      </c>
      <c r="P23" s="57">
        <v>113.6</v>
      </c>
    </row>
    <row r="24" spans="2:16" ht="15" customHeight="1" x14ac:dyDescent="0.2">
      <c r="B24" s="63" t="s">
        <v>8</v>
      </c>
      <c r="C24" s="50" t="s">
        <v>84</v>
      </c>
      <c r="D24" s="58">
        <v>0.1</v>
      </c>
      <c r="E24" s="59" t="s">
        <v>166</v>
      </c>
      <c r="F24" s="59">
        <v>0.5</v>
      </c>
      <c r="G24" s="59">
        <v>0.2</v>
      </c>
      <c r="H24" s="59" t="s">
        <v>166</v>
      </c>
      <c r="I24" s="59">
        <v>0.8</v>
      </c>
      <c r="J24" s="59" t="s">
        <v>166</v>
      </c>
      <c r="K24" s="59" t="s">
        <v>166</v>
      </c>
      <c r="L24" s="59">
        <v>0.7</v>
      </c>
      <c r="M24" s="59">
        <v>1</v>
      </c>
      <c r="N24" s="59">
        <v>10.6</v>
      </c>
      <c r="O24" s="60" t="s">
        <v>166</v>
      </c>
      <c r="P24" s="61">
        <v>13.9</v>
      </c>
    </row>
    <row r="25" spans="2:16" ht="15" customHeight="1" x14ac:dyDescent="0.2">
      <c r="B25" s="64"/>
      <c r="C25" s="50" t="s">
        <v>85</v>
      </c>
      <c r="D25" s="21">
        <v>0.8</v>
      </c>
      <c r="E25" s="53" t="s">
        <v>166</v>
      </c>
      <c r="F25" s="53" t="s">
        <v>166</v>
      </c>
      <c r="G25" s="53">
        <v>1.3</v>
      </c>
      <c r="H25" s="53">
        <v>0.8</v>
      </c>
      <c r="I25" s="53">
        <v>7.3</v>
      </c>
      <c r="J25" s="53" t="s">
        <v>166</v>
      </c>
      <c r="K25" s="53" t="s">
        <v>166</v>
      </c>
      <c r="L25" s="53">
        <v>7.2</v>
      </c>
      <c r="M25" s="53">
        <v>0.3</v>
      </c>
      <c r="N25" s="53">
        <v>17.100000000000001</v>
      </c>
      <c r="O25" s="22" t="s">
        <v>166</v>
      </c>
      <c r="P25" s="26">
        <v>34.9</v>
      </c>
    </row>
    <row r="26" spans="2:16" ht="15" customHeight="1" x14ac:dyDescent="0.2">
      <c r="B26" s="64"/>
      <c r="C26" s="51" t="s">
        <v>86</v>
      </c>
      <c r="D26" s="21" t="s">
        <v>166</v>
      </c>
      <c r="E26" s="53" t="s">
        <v>166</v>
      </c>
      <c r="F26" s="53" t="s">
        <v>166</v>
      </c>
      <c r="G26" s="53" t="s">
        <v>166</v>
      </c>
      <c r="H26" s="53" t="s">
        <v>166</v>
      </c>
      <c r="I26" s="53">
        <v>1</v>
      </c>
      <c r="J26" s="53">
        <v>0.8</v>
      </c>
      <c r="K26" s="53" t="s">
        <v>166</v>
      </c>
      <c r="L26" s="53">
        <v>0.2</v>
      </c>
      <c r="M26" s="53">
        <v>0.1</v>
      </c>
      <c r="N26" s="53">
        <v>5.4</v>
      </c>
      <c r="O26" s="22">
        <v>0.3</v>
      </c>
      <c r="P26" s="26">
        <v>7.9</v>
      </c>
    </row>
    <row r="27" spans="2:16" ht="15" customHeight="1" x14ac:dyDescent="0.2">
      <c r="B27" s="64"/>
      <c r="C27" s="51" t="s">
        <v>87</v>
      </c>
      <c r="D27" s="21">
        <v>4.5999999999999996</v>
      </c>
      <c r="E27" s="53">
        <v>0.3</v>
      </c>
      <c r="F27" s="53">
        <v>0.4</v>
      </c>
      <c r="G27" s="53">
        <v>1.8</v>
      </c>
      <c r="H27" s="53">
        <v>1.1000000000000001</v>
      </c>
      <c r="I27" s="53">
        <v>4.5999999999999996</v>
      </c>
      <c r="J27" s="53" t="s">
        <v>166</v>
      </c>
      <c r="K27" s="53">
        <v>0.8</v>
      </c>
      <c r="L27" s="53">
        <v>1.8</v>
      </c>
      <c r="M27" s="53">
        <v>0.8</v>
      </c>
      <c r="N27" s="53">
        <v>2.6</v>
      </c>
      <c r="O27" s="22">
        <v>0.3</v>
      </c>
      <c r="P27" s="26">
        <v>18.899999999999999</v>
      </c>
    </row>
    <row r="28" spans="2:16" ht="15" customHeight="1" x14ac:dyDescent="0.2">
      <c r="B28" s="64"/>
      <c r="C28" s="65" t="s">
        <v>88</v>
      </c>
      <c r="D28" s="21">
        <v>18.600000000000001</v>
      </c>
      <c r="E28" s="53">
        <v>0.3</v>
      </c>
      <c r="F28" s="53">
        <v>2.1</v>
      </c>
      <c r="G28" s="53">
        <v>39.700000000000003</v>
      </c>
      <c r="H28" s="53">
        <v>4.0999999999999996</v>
      </c>
      <c r="I28" s="53">
        <v>20.5</v>
      </c>
      <c r="J28" s="53">
        <v>2.2000000000000002</v>
      </c>
      <c r="K28" s="53">
        <v>2.2999999999999998</v>
      </c>
      <c r="L28" s="53">
        <v>11.3</v>
      </c>
      <c r="M28" s="53">
        <v>7.3</v>
      </c>
      <c r="N28" s="53">
        <v>21.7</v>
      </c>
      <c r="O28" s="22">
        <v>3.3</v>
      </c>
      <c r="P28" s="26">
        <v>133.6</v>
      </c>
    </row>
    <row r="29" spans="2:16" ht="15" customHeight="1" x14ac:dyDescent="0.2">
      <c r="B29" s="68"/>
      <c r="C29" s="69" t="s">
        <v>8</v>
      </c>
      <c r="D29" s="23">
        <v>24.2</v>
      </c>
      <c r="E29" s="62">
        <v>0.6</v>
      </c>
      <c r="F29" s="62">
        <v>3</v>
      </c>
      <c r="G29" s="62">
        <v>43</v>
      </c>
      <c r="H29" s="62">
        <v>6</v>
      </c>
      <c r="I29" s="62">
        <v>34.1</v>
      </c>
      <c r="J29" s="62">
        <v>3</v>
      </c>
      <c r="K29" s="62">
        <v>3.1</v>
      </c>
      <c r="L29" s="62">
        <v>21.3</v>
      </c>
      <c r="M29" s="62">
        <v>9.6</v>
      </c>
      <c r="N29" s="62">
        <v>57.4</v>
      </c>
      <c r="O29" s="24">
        <v>3.9</v>
      </c>
      <c r="P29" s="28">
        <v>209.2</v>
      </c>
    </row>
    <row r="30" spans="2:16" ht="26.1" customHeight="1" x14ac:dyDescent="0.2">
      <c r="B30" s="102" t="s">
        <v>29</v>
      </c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</row>
    <row r="31" spans="2:16" ht="11.25" customHeight="1" x14ac:dyDescent="0.2">
      <c r="B31" s="38" t="s">
        <v>30</v>
      </c>
    </row>
    <row r="34" spans="4:16" x14ac:dyDescent="0.2"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</row>
    <row r="35" spans="4:16" x14ac:dyDescent="0.2"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</row>
    <row r="36" spans="4:16" x14ac:dyDescent="0.2"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</row>
  </sheetData>
  <mergeCells count="4">
    <mergeCell ref="B10:B11"/>
    <mergeCell ref="C10:C11"/>
    <mergeCell ref="B30:P30"/>
    <mergeCell ref="B9:P9"/>
  </mergeCells>
  <pageMargins left="0.39370078740157483" right="0.39370078740157483" top="0.39370078740157483" bottom="0.39370078740157483" header="0" footer="0.39370078740157483"/>
  <pageSetup paperSize="9" scale="7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4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20.85546875" style="98" customWidth="1"/>
    <col min="3" max="5" width="19.7109375" style="98" customWidth="1"/>
    <col min="6" max="6" width="4.28515625" style="98" customWidth="1"/>
    <col min="7" max="16384" width="11.42578125" style="98"/>
  </cols>
  <sheetData>
    <row r="1" spans="1:5" ht="12" customHeight="1" x14ac:dyDescent="0.2">
      <c r="A1" s="99"/>
    </row>
    <row r="2" spans="1:5" ht="12" customHeight="1" x14ac:dyDescent="0.2"/>
    <row r="3" spans="1:5" ht="12" customHeight="1" x14ac:dyDescent="0.2"/>
    <row r="4" spans="1:5" ht="12" customHeight="1" x14ac:dyDescent="0.2"/>
    <row r="5" spans="1:5" ht="12" customHeight="1" x14ac:dyDescent="0.2"/>
    <row r="6" spans="1:5" ht="12" customHeight="1" x14ac:dyDescent="0.2"/>
    <row r="7" spans="1:5" ht="12" customHeight="1" x14ac:dyDescent="0.2"/>
    <row r="8" spans="1:5" ht="12" customHeight="1" x14ac:dyDescent="0.2"/>
    <row r="9" spans="1:5" ht="45" customHeight="1" x14ac:dyDescent="0.2">
      <c r="B9" s="91" t="str">
        <f>"Tabla 22. Población residente nacida en España, de padre y madre nacidos en España (en miles) por Grupo de edad según Sexo. 
Castilla y León."&amp;MID('Índice '!B12,10,20)</f>
        <v>Tabla 22. Población residente nacida en España, de padre y madre nacidos en España (en miles) por Grupo de edad según Sexo. 
Castilla y León. Datos a 01/07/2020</v>
      </c>
      <c r="C9" s="92"/>
      <c r="D9" s="92"/>
      <c r="E9" s="93"/>
    </row>
    <row r="10" spans="1:5" ht="12.75" customHeight="1" x14ac:dyDescent="0.2">
      <c r="B10" s="88" t="s">
        <v>1</v>
      </c>
      <c r="C10" s="14" t="s">
        <v>56</v>
      </c>
      <c r="D10" s="16"/>
      <c r="E10" s="30"/>
    </row>
    <row r="11" spans="1:5" ht="12.75" customHeight="1" x14ac:dyDescent="0.2">
      <c r="B11" s="90"/>
      <c r="C11" s="12" t="s">
        <v>9</v>
      </c>
      <c r="D11" s="12" t="s">
        <v>10</v>
      </c>
      <c r="E11" s="27" t="s">
        <v>8</v>
      </c>
    </row>
    <row r="12" spans="1:5" ht="15" customHeight="1" x14ac:dyDescent="0.2">
      <c r="B12" s="85" t="s">
        <v>57</v>
      </c>
      <c r="C12" s="52">
        <v>111.6</v>
      </c>
      <c r="D12" s="20">
        <v>104.7</v>
      </c>
      <c r="E12" s="25">
        <v>216.3</v>
      </c>
    </row>
    <row r="13" spans="1:5" ht="15" customHeight="1" x14ac:dyDescent="0.2">
      <c r="B13" s="83" t="s">
        <v>58</v>
      </c>
      <c r="C13" s="53">
        <v>84</v>
      </c>
      <c r="D13" s="22">
        <v>79.5</v>
      </c>
      <c r="E13" s="26">
        <v>163.5</v>
      </c>
    </row>
    <row r="14" spans="1:5" ht="15" customHeight="1" x14ac:dyDescent="0.2">
      <c r="B14" s="84" t="s">
        <v>59</v>
      </c>
      <c r="C14" s="53">
        <v>90.3</v>
      </c>
      <c r="D14" s="22">
        <v>90.4</v>
      </c>
      <c r="E14" s="26">
        <v>180.7</v>
      </c>
    </row>
    <row r="15" spans="1:5" ht="15" customHeight="1" x14ac:dyDescent="0.2">
      <c r="B15" s="84" t="s">
        <v>60</v>
      </c>
      <c r="C15" s="53">
        <v>144.9</v>
      </c>
      <c r="D15" s="22">
        <v>130.5</v>
      </c>
      <c r="E15" s="26">
        <v>275.3</v>
      </c>
    </row>
    <row r="16" spans="1:5" ht="15" customHeight="1" x14ac:dyDescent="0.2">
      <c r="B16" s="84" t="s">
        <v>61</v>
      </c>
      <c r="C16" s="53">
        <v>162.4</v>
      </c>
      <c r="D16" s="22">
        <v>151.6</v>
      </c>
      <c r="E16" s="26">
        <v>314</v>
      </c>
    </row>
    <row r="17" spans="1:5" ht="15" customHeight="1" x14ac:dyDescent="0.2">
      <c r="B17" s="84" t="s">
        <v>62</v>
      </c>
      <c r="C17" s="53">
        <v>174.3</v>
      </c>
      <c r="D17" s="22">
        <v>163.5</v>
      </c>
      <c r="E17" s="26">
        <v>337.7</v>
      </c>
    </row>
    <row r="18" spans="1:5" ht="15" customHeight="1" x14ac:dyDescent="0.2">
      <c r="B18" s="84" t="s">
        <v>63</v>
      </c>
      <c r="C18" s="53">
        <v>255.3</v>
      </c>
      <c r="D18" s="22">
        <v>304.89999999999998</v>
      </c>
      <c r="E18" s="26">
        <v>560.20000000000005</v>
      </c>
    </row>
    <row r="19" spans="1:5" ht="15" customHeight="1" x14ac:dyDescent="0.2">
      <c r="A19" s="101"/>
      <c r="B19" s="29" t="s">
        <v>8</v>
      </c>
      <c r="C19" s="62">
        <v>1022.8</v>
      </c>
      <c r="D19" s="24">
        <v>1025.0999999999999</v>
      </c>
      <c r="E19" s="28">
        <v>2047.9</v>
      </c>
    </row>
    <row r="20" spans="1:5" ht="22.5" customHeight="1" x14ac:dyDescent="0.2">
      <c r="B20" s="103" t="s">
        <v>30</v>
      </c>
      <c r="C20" s="103"/>
      <c r="D20" s="103"/>
      <c r="E20" s="103"/>
    </row>
    <row r="21" spans="1:5" x14ac:dyDescent="0.2">
      <c r="B21" s="31"/>
    </row>
    <row r="22" spans="1:5" x14ac:dyDescent="0.2">
      <c r="B22" s="31"/>
    </row>
    <row r="23" spans="1:5" x14ac:dyDescent="0.2">
      <c r="B23" s="31"/>
    </row>
    <row r="24" spans="1:5" x14ac:dyDescent="0.2">
      <c r="B24" s="31"/>
    </row>
    <row r="25" spans="1:5" x14ac:dyDescent="0.2">
      <c r="B25" s="31"/>
    </row>
    <row r="26" spans="1:5" x14ac:dyDescent="0.2">
      <c r="B26" s="31"/>
    </row>
    <row r="27" spans="1:5" x14ac:dyDescent="0.2">
      <c r="B27" s="31"/>
    </row>
    <row r="28" spans="1:5" x14ac:dyDescent="0.2">
      <c r="B28" s="31"/>
    </row>
    <row r="29" spans="1:5" x14ac:dyDescent="0.2">
      <c r="B29" s="31"/>
    </row>
    <row r="30" spans="1:5" x14ac:dyDescent="0.2">
      <c r="B30" s="31"/>
    </row>
    <row r="31" spans="1:5" x14ac:dyDescent="0.2">
      <c r="B31" s="31"/>
    </row>
    <row r="32" spans="1:5" x14ac:dyDescent="0.2">
      <c r="B32" s="31"/>
    </row>
    <row r="33" spans="2:2" x14ac:dyDescent="0.2">
      <c r="B33" s="31"/>
    </row>
    <row r="34" spans="2:2" x14ac:dyDescent="0.2">
      <c r="B34" s="31"/>
    </row>
    <row r="35" spans="2:2" x14ac:dyDescent="0.2">
      <c r="B35" s="31"/>
    </row>
    <row r="36" spans="2:2" x14ac:dyDescent="0.2">
      <c r="B36" s="31"/>
    </row>
    <row r="37" spans="2:2" x14ac:dyDescent="0.2">
      <c r="B37" s="31"/>
    </row>
    <row r="38" spans="2:2" x14ac:dyDescent="0.2">
      <c r="B38" s="31"/>
    </row>
    <row r="39" spans="2:2" x14ac:dyDescent="0.2">
      <c r="B39" s="31"/>
    </row>
    <row r="40" spans="2:2" x14ac:dyDescent="0.2">
      <c r="B40" s="31"/>
    </row>
    <row r="41" spans="2:2" x14ac:dyDescent="0.2">
      <c r="B41" s="31"/>
    </row>
    <row r="42" spans="2:2" x14ac:dyDescent="0.2">
      <c r="B42" s="31"/>
    </row>
    <row r="43" spans="2:2" x14ac:dyDescent="0.2">
      <c r="B43" s="31"/>
    </row>
    <row r="44" spans="2:2" x14ac:dyDescent="0.2">
      <c r="B44" s="31"/>
    </row>
  </sheetData>
  <mergeCells count="3">
    <mergeCell ref="B10:B11"/>
    <mergeCell ref="B20:E20"/>
    <mergeCell ref="B9:E9"/>
  </mergeCells>
  <pageMargins left="0.39370078740157483" right="0.39370078740157483" top="0.39370078740157483" bottom="0.39370078740157483" header="0" footer="0.3937007874015748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14.7109375" style="98" customWidth="1"/>
    <col min="3" max="11" width="8.28515625" style="98" customWidth="1"/>
    <col min="12" max="16384" width="11.42578125" style="98"/>
  </cols>
  <sheetData>
    <row r="1" spans="1:11" ht="12" customHeight="1" x14ac:dyDescent="0.2">
      <c r="A1" s="99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30" customHeight="1" x14ac:dyDescent="0.2">
      <c r="B9" s="91" t="str">
        <f>"Tabla 2. Población residente (en miles) por Grupo de Edad según Nacionalidad y Sexo. 
Castilla y León."&amp;MID('Índice '!B12,10,20)</f>
        <v>Tabla 2. Población residente (en miles) por Grupo de Edad según Nacionalidad y Sexo. 
Castilla y León. Datos a 01/07/2020</v>
      </c>
      <c r="C9" s="92"/>
      <c r="D9" s="92"/>
      <c r="E9" s="92"/>
      <c r="F9" s="92"/>
      <c r="G9" s="92"/>
      <c r="H9" s="92"/>
      <c r="I9" s="92"/>
      <c r="J9" s="92"/>
      <c r="K9" s="93"/>
    </row>
    <row r="10" spans="1:11" ht="12.75" customHeight="1" x14ac:dyDescent="0.2">
      <c r="B10" s="88" t="s">
        <v>1</v>
      </c>
      <c r="C10" s="14" t="s">
        <v>31</v>
      </c>
      <c r="D10" s="16"/>
      <c r="E10" s="16"/>
      <c r="F10" s="16"/>
      <c r="G10" s="16"/>
      <c r="H10" s="16"/>
      <c r="I10" s="16"/>
      <c r="J10" s="16"/>
      <c r="K10" s="30"/>
    </row>
    <row r="11" spans="1:11" ht="12" customHeight="1" x14ac:dyDescent="0.2">
      <c r="B11" s="89"/>
      <c r="C11" s="32" t="s">
        <v>32</v>
      </c>
      <c r="D11" s="33"/>
      <c r="E11" s="34"/>
      <c r="F11" s="35" t="s">
        <v>33</v>
      </c>
      <c r="G11" s="33"/>
      <c r="H11" s="34"/>
      <c r="I11" s="36" t="s">
        <v>8</v>
      </c>
      <c r="J11" s="36"/>
      <c r="K11" s="37"/>
    </row>
    <row r="12" spans="1:11" ht="12.75" customHeight="1" x14ac:dyDescent="0.2">
      <c r="B12" s="90"/>
      <c r="C12" s="12" t="s">
        <v>9</v>
      </c>
      <c r="D12" s="17" t="s">
        <v>10</v>
      </c>
      <c r="E12" s="12" t="s">
        <v>8</v>
      </c>
      <c r="F12" s="12" t="s">
        <v>9</v>
      </c>
      <c r="G12" s="17" t="s">
        <v>10</v>
      </c>
      <c r="H12" s="12" t="s">
        <v>8</v>
      </c>
      <c r="I12" s="12" t="s">
        <v>9</v>
      </c>
      <c r="J12" s="12" t="s">
        <v>10</v>
      </c>
      <c r="K12" s="27" t="s">
        <v>8</v>
      </c>
    </row>
    <row r="13" spans="1:11" ht="15" customHeight="1" x14ac:dyDescent="0.2">
      <c r="B13" s="15" t="s">
        <v>11</v>
      </c>
      <c r="C13" s="19">
        <v>37.6</v>
      </c>
      <c r="D13" s="20">
        <v>35.6</v>
      </c>
      <c r="E13" s="20">
        <v>73.2</v>
      </c>
      <c r="F13" s="20">
        <v>3.2</v>
      </c>
      <c r="G13" s="20">
        <v>3</v>
      </c>
      <c r="H13" s="20">
        <v>6.2</v>
      </c>
      <c r="I13" s="20">
        <v>40.799999999999997</v>
      </c>
      <c r="J13" s="20">
        <v>38.6</v>
      </c>
      <c r="K13" s="25">
        <v>79.5</v>
      </c>
    </row>
    <row r="14" spans="1:11" ht="15" customHeight="1" x14ac:dyDescent="0.2">
      <c r="B14" s="13" t="s">
        <v>12</v>
      </c>
      <c r="C14" s="21">
        <v>45.1</v>
      </c>
      <c r="D14" s="22">
        <v>42.3</v>
      </c>
      <c r="E14" s="22">
        <v>87.4</v>
      </c>
      <c r="F14" s="22">
        <v>4.8</v>
      </c>
      <c r="G14" s="22">
        <v>4.0999999999999996</v>
      </c>
      <c r="H14" s="22">
        <v>9</v>
      </c>
      <c r="I14" s="22">
        <v>50</v>
      </c>
      <c r="J14" s="22">
        <v>46.4</v>
      </c>
      <c r="K14" s="26">
        <v>96.4</v>
      </c>
    </row>
    <row r="15" spans="1:11" ht="15" customHeight="1" x14ac:dyDescent="0.2">
      <c r="B15" s="13" t="s">
        <v>13</v>
      </c>
      <c r="C15" s="21">
        <v>49.4</v>
      </c>
      <c r="D15" s="22">
        <v>48.3</v>
      </c>
      <c r="E15" s="22">
        <v>97.6</v>
      </c>
      <c r="F15" s="22">
        <v>4.8</v>
      </c>
      <c r="G15" s="22">
        <v>2.7</v>
      </c>
      <c r="H15" s="22">
        <v>7.5</v>
      </c>
      <c r="I15" s="22">
        <v>54.2</v>
      </c>
      <c r="J15" s="22">
        <v>50.9</v>
      </c>
      <c r="K15" s="26">
        <v>105.1</v>
      </c>
    </row>
    <row r="16" spans="1:11" ht="15" customHeight="1" x14ac:dyDescent="0.2">
      <c r="B16" s="13" t="s">
        <v>14</v>
      </c>
      <c r="C16" s="21">
        <v>47.7</v>
      </c>
      <c r="D16" s="22">
        <v>45.8</v>
      </c>
      <c r="E16" s="22">
        <v>93.5</v>
      </c>
      <c r="F16" s="22">
        <v>5.7</v>
      </c>
      <c r="G16" s="22">
        <v>4.8</v>
      </c>
      <c r="H16" s="22">
        <v>10.5</v>
      </c>
      <c r="I16" s="22">
        <v>53.3</v>
      </c>
      <c r="J16" s="22">
        <v>50.6</v>
      </c>
      <c r="K16" s="26">
        <v>104</v>
      </c>
    </row>
    <row r="17" spans="1:11" ht="15" customHeight="1" x14ac:dyDescent="0.2">
      <c r="B17" s="13" t="s">
        <v>15</v>
      </c>
      <c r="C17" s="21">
        <v>46.1</v>
      </c>
      <c r="D17" s="22">
        <v>46.5</v>
      </c>
      <c r="E17" s="22">
        <v>92.6</v>
      </c>
      <c r="F17" s="22">
        <v>6.4</v>
      </c>
      <c r="G17" s="22">
        <v>4.0999999999999996</v>
      </c>
      <c r="H17" s="22">
        <v>10.5</v>
      </c>
      <c r="I17" s="22">
        <v>52.5</v>
      </c>
      <c r="J17" s="22">
        <v>50.6</v>
      </c>
      <c r="K17" s="26">
        <v>103.1</v>
      </c>
    </row>
    <row r="18" spans="1:11" ht="15" customHeight="1" x14ac:dyDescent="0.2">
      <c r="B18" s="13" t="s">
        <v>16</v>
      </c>
      <c r="C18" s="21">
        <v>45.6</v>
      </c>
      <c r="D18" s="22">
        <v>43.2</v>
      </c>
      <c r="E18" s="22">
        <v>88.8</v>
      </c>
      <c r="F18" s="22">
        <v>9</v>
      </c>
      <c r="G18" s="22">
        <v>8.1</v>
      </c>
      <c r="H18" s="22">
        <v>17.100000000000001</v>
      </c>
      <c r="I18" s="22">
        <v>54.5</v>
      </c>
      <c r="J18" s="22">
        <v>51.4</v>
      </c>
      <c r="K18" s="26">
        <v>105.9</v>
      </c>
    </row>
    <row r="19" spans="1:11" ht="15" customHeight="1" x14ac:dyDescent="0.2">
      <c r="B19" s="13" t="s">
        <v>17</v>
      </c>
      <c r="C19" s="21">
        <v>51</v>
      </c>
      <c r="D19" s="22">
        <v>52.3</v>
      </c>
      <c r="E19" s="22">
        <v>103.3</v>
      </c>
      <c r="F19" s="22">
        <v>8.6</v>
      </c>
      <c r="G19" s="22">
        <v>5.0999999999999996</v>
      </c>
      <c r="H19" s="22">
        <v>13.6</v>
      </c>
      <c r="I19" s="22">
        <v>59.6</v>
      </c>
      <c r="J19" s="22">
        <v>57.4</v>
      </c>
      <c r="K19" s="26">
        <v>117</v>
      </c>
    </row>
    <row r="20" spans="1:11" ht="15" customHeight="1" x14ac:dyDescent="0.2">
      <c r="B20" s="13" t="s">
        <v>18</v>
      </c>
      <c r="C20" s="21">
        <v>67</v>
      </c>
      <c r="D20" s="22">
        <v>61.4</v>
      </c>
      <c r="E20" s="22">
        <v>128.4</v>
      </c>
      <c r="F20" s="22">
        <v>5.4</v>
      </c>
      <c r="G20" s="22">
        <v>9.1999999999999993</v>
      </c>
      <c r="H20" s="22">
        <v>14.6</v>
      </c>
      <c r="I20" s="22">
        <v>72.400000000000006</v>
      </c>
      <c r="J20" s="22">
        <v>70.599999999999994</v>
      </c>
      <c r="K20" s="26">
        <v>143</v>
      </c>
    </row>
    <row r="21" spans="1:11" ht="15" customHeight="1" x14ac:dyDescent="0.2">
      <c r="B21" s="13" t="s">
        <v>19</v>
      </c>
      <c r="C21" s="21">
        <v>83</v>
      </c>
      <c r="D21" s="22">
        <v>77</v>
      </c>
      <c r="E21" s="22">
        <v>160</v>
      </c>
      <c r="F21" s="22">
        <v>6</v>
      </c>
      <c r="G21" s="22">
        <v>9.6999999999999993</v>
      </c>
      <c r="H21" s="22">
        <v>15.7</v>
      </c>
      <c r="I21" s="22">
        <v>89</v>
      </c>
      <c r="J21" s="22">
        <v>86.7</v>
      </c>
      <c r="K21" s="26">
        <v>175.7</v>
      </c>
    </row>
    <row r="22" spans="1:11" ht="15" customHeight="1" x14ac:dyDescent="0.2">
      <c r="B22" s="13" t="s">
        <v>20</v>
      </c>
      <c r="C22" s="21">
        <v>86.7</v>
      </c>
      <c r="D22" s="22">
        <v>80</v>
      </c>
      <c r="E22" s="22">
        <v>166.7</v>
      </c>
      <c r="F22" s="22">
        <v>6.2</v>
      </c>
      <c r="G22" s="22">
        <v>10.1</v>
      </c>
      <c r="H22" s="22">
        <v>16.3</v>
      </c>
      <c r="I22" s="22">
        <v>92.9</v>
      </c>
      <c r="J22" s="22">
        <v>90.1</v>
      </c>
      <c r="K22" s="26">
        <v>183</v>
      </c>
    </row>
    <row r="23" spans="1:11" ht="15" customHeight="1" x14ac:dyDescent="0.2">
      <c r="B23" s="13" t="s">
        <v>21</v>
      </c>
      <c r="C23" s="21">
        <v>88.9</v>
      </c>
      <c r="D23" s="22">
        <v>86.5</v>
      </c>
      <c r="E23" s="22">
        <v>175.4</v>
      </c>
      <c r="F23" s="22">
        <v>5.9</v>
      </c>
      <c r="G23" s="22">
        <v>7.4</v>
      </c>
      <c r="H23" s="22">
        <v>13.4</v>
      </c>
      <c r="I23" s="22">
        <v>94.8</v>
      </c>
      <c r="J23" s="22">
        <v>93.9</v>
      </c>
      <c r="K23" s="26">
        <v>188.7</v>
      </c>
    </row>
    <row r="24" spans="1:11" ht="15" customHeight="1" x14ac:dyDescent="0.2">
      <c r="B24" s="13" t="s">
        <v>22</v>
      </c>
      <c r="C24" s="21">
        <v>94</v>
      </c>
      <c r="D24" s="22">
        <v>87.4</v>
      </c>
      <c r="E24" s="22">
        <v>181.3</v>
      </c>
      <c r="F24" s="22">
        <v>1.4</v>
      </c>
      <c r="G24" s="22">
        <v>7.2</v>
      </c>
      <c r="H24" s="22">
        <v>8.6999999999999993</v>
      </c>
      <c r="I24" s="22">
        <v>95.4</v>
      </c>
      <c r="J24" s="22">
        <v>94.6</v>
      </c>
      <c r="K24" s="26">
        <v>190</v>
      </c>
    </row>
    <row r="25" spans="1:11" ht="15" customHeight="1" x14ac:dyDescent="0.2">
      <c r="B25" s="13" t="s">
        <v>23</v>
      </c>
      <c r="C25" s="21">
        <v>86.3</v>
      </c>
      <c r="D25" s="22">
        <v>83.8</v>
      </c>
      <c r="E25" s="22">
        <v>170.1</v>
      </c>
      <c r="F25" s="22">
        <v>2.1</v>
      </c>
      <c r="G25" s="22">
        <v>2.7</v>
      </c>
      <c r="H25" s="22">
        <v>4.8</v>
      </c>
      <c r="I25" s="22">
        <v>88.4</v>
      </c>
      <c r="J25" s="22">
        <v>86.5</v>
      </c>
      <c r="K25" s="26">
        <v>174.9</v>
      </c>
    </row>
    <row r="26" spans="1:11" ht="15" customHeight="1" x14ac:dyDescent="0.2">
      <c r="B26" s="13" t="s">
        <v>24</v>
      </c>
      <c r="C26" s="21">
        <v>70.900000000000006</v>
      </c>
      <c r="D26" s="22">
        <v>69.8</v>
      </c>
      <c r="E26" s="22">
        <v>140.69999999999999</v>
      </c>
      <c r="F26" s="22" t="s">
        <v>166</v>
      </c>
      <c r="G26" s="22">
        <v>1</v>
      </c>
      <c r="H26" s="22">
        <v>1</v>
      </c>
      <c r="I26" s="22">
        <v>70.900000000000006</v>
      </c>
      <c r="J26" s="22">
        <v>70.7</v>
      </c>
      <c r="K26" s="26">
        <v>141.6</v>
      </c>
    </row>
    <row r="27" spans="1:11" ht="15" customHeight="1" x14ac:dyDescent="0.2">
      <c r="B27" s="13" t="s">
        <v>25</v>
      </c>
      <c r="C27" s="21">
        <v>64.599999999999994</v>
      </c>
      <c r="D27" s="22">
        <v>67.2</v>
      </c>
      <c r="E27" s="22">
        <v>131.80000000000001</v>
      </c>
      <c r="F27" s="22" t="s">
        <v>166</v>
      </c>
      <c r="G27" s="22">
        <v>0.5</v>
      </c>
      <c r="H27" s="22">
        <v>0.5</v>
      </c>
      <c r="I27" s="22">
        <v>64.599999999999994</v>
      </c>
      <c r="J27" s="22">
        <v>67.7</v>
      </c>
      <c r="K27" s="26">
        <v>132.30000000000001</v>
      </c>
    </row>
    <row r="28" spans="1:11" ht="15" customHeight="1" x14ac:dyDescent="0.2">
      <c r="B28" s="13" t="s">
        <v>26</v>
      </c>
      <c r="C28" s="21">
        <v>50</v>
      </c>
      <c r="D28" s="22">
        <v>58.8</v>
      </c>
      <c r="E28" s="22">
        <v>108.7</v>
      </c>
      <c r="F28" s="22">
        <v>0.6</v>
      </c>
      <c r="G28" s="22" t="s">
        <v>166</v>
      </c>
      <c r="H28" s="22">
        <v>0.6</v>
      </c>
      <c r="I28" s="22">
        <v>50.6</v>
      </c>
      <c r="J28" s="22">
        <v>58.8</v>
      </c>
      <c r="K28" s="26">
        <v>109.4</v>
      </c>
    </row>
    <row r="29" spans="1:11" ht="15" customHeight="1" x14ac:dyDescent="0.2">
      <c r="B29" s="13" t="s">
        <v>27</v>
      </c>
      <c r="C29" s="21">
        <v>32.299999999999997</v>
      </c>
      <c r="D29" s="22">
        <v>47.3</v>
      </c>
      <c r="E29" s="22">
        <v>79.7</v>
      </c>
      <c r="F29" s="22">
        <v>0.5</v>
      </c>
      <c r="G29" s="22" t="s">
        <v>166</v>
      </c>
      <c r="H29" s="22">
        <v>0.5</v>
      </c>
      <c r="I29" s="22">
        <v>32.799999999999997</v>
      </c>
      <c r="J29" s="22">
        <v>47.3</v>
      </c>
      <c r="K29" s="26">
        <v>80.2</v>
      </c>
    </row>
    <row r="30" spans="1:11" ht="15" customHeight="1" x14ac:dyDescent="0.2">
      <c r="A30" s="101"/>
      <c r="B30" s="13" t="s">
        <v>28</v>
      </c>
      <c r="C30" s="21">
        <v>40.299999999999997</v>
      </c>
      <c r="D30" s="22">
        <v>67.2</v>
      </c>
      <c r="E30" s="22">
        <v>107.5</v>
      </c>
      <c r="F30" s="22" t="s">
        <v>166</v>
      </c>
      <c r="G30" s="22">
        <v>0.3</v>
      </c>
      <c r="H30" s="22">
        <v>0.3</v>
      </c>
      <c r="I30" s="22">
        <v>40.299999999999997</v>
      </c>
      <c r="J30" s="22">
        <v>67.5</v>
      </c>
      <c r="K30" s="26">
        <v>107.8</v>
      </c>
    </row>
    <row r="31" spans="1:11" ht="15" customHeight="1" x14ac:dyDescent="0.2">
      <c r="A31" s="101"/>
      <c r="B31" s="29" t="s">
        <v>8</v>
      </c>
      <c r="C31" s="23">
        <v>1086.4000000000001</v>
      </c>
      <c r="D31" s="24">
        <v>1100.4000000000001</v>
      </c>
      <c r="E31" s="24">
        <v>2186.8000000000002</v>
      </c>
      <c r="F31" s="24">
        <v>70.7</v>
      </c>
      <c r="G31" s="24">
        <v>80</v>
      </c>
      <c r="H31" s="24">
        <v>150.69999999999999</v>
      </c>
      <c r="I31" s="24">
        <v>1157.0999999999999</v>
      </c>
      <c r="J31" s="24">
        <v>1180.5</v>
      </c>
      <c r="K31" s="28">
        <v>2337.6</v>
      </c>
    </row>
    <row r="32" spans="1:11" ht="36" customHeight="1" x14ac:dyDescent="0.2">
      <c r="B32" s="102" t="s">
        <v>29</v>
      </c>
      <c r="C32" s="102"/>
      <c r="D32" s="102"/>
      <c r="E32" s="102"/>
      <c r="F32" s="102"/>
      <c r="G32" s="102"/>
      <c r="H32" s="102"/>
      <c r="I32" s="102"/>
      <c r="J32" s="102"/>
      <c r="K32" s="102"/>
    </row>
    <row r="33" spans="2:11" x14ac:dyDescent="0.2">
      <c r="B33" s="38" t="s">
        <v>30</v>
      </c>
    </row>
    <row r="34" spans="2:11" x14ac:dyDescent="0.2">
      <c r="B34" s="31"/>
    </row>
    <row r="35" spans="2:11" x14ac:dyDescent="0.2">
      <c r="B35" s="31"/>
      <c r="C35" s="40"/>
      <c r="D35" s="40"/>
      <c r="E35" s="40"/>
      <c r="F35" s="40"/>
      <c r="G35" s="40"/>
      <c r="H35" s="40"/>
      <c r="I35" s="40"/>
      <c r="J35" s="40"/>
      <c r="K35" s="40"/>
    </row>
    <row r="36" spans="2:11" x14ac:dyDescent="0.2">
      <c r="B36" s="31"/>
    </row>
    <row r="37" spans="2:11" x14ac:dyDescent="0.2">
      <c r="B37" s="31"/>
    </row>
    <row r="38" spans="2:11" x14ac:dyDescent="0.2">
      <c r="B38" s="31"/>
    </row>
    <row r="39" spans="2:11" x14ac:dyDescent="0.2">
      <c r="B39" s="31"/>
    </row>
    <row r="40" spans="2:11" x14ac:dyDescent="0.2">
      <c r="B40" s="31"/>
    </row>
    <row r="41" spans="2:11" x14ac:dyDescent="0.2">
      <c r="B41" s="31"/>
    </row>
    <row r="42" spans="2:11" x14ac:dyDescent="0.2">
      <c r="B42" s="31"/>
    </row>
    <row r="43" spans="2:11" x14ac:dyDescent="0.2">
      <c r="B43" s="31"/>
    </row>
    <row r="44" spans="2:11" x14ac:dyDescent="0.2">
      <c r="B44" s="31"/>
    </row>
  </sheetData>
  <mergeCells count="3">
    <mergeCell ref="B10:B12"/>
    <mergeCell ref="B32:K32"/>
    <mergeCell ref="B9:K9"/>
  </mergeCells>
  <pageMargins left="0.39370078740157483" right="0.39370078740157483" top="0.39370078740157483" bottom="0.39370078740157483" header="0" footer="0.3937007874015748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39.85546875" style="98" customWidth="1"/>
    <col min="3" max="11" width="9.28515625" style="98" customWidth="1"/>
    <col min="12" max="16384" width="11.42578125" style="98"/>
  </cols>
  <sheetData>
    <row r="1" spans="1:11" ht="12" customHeight="1" x14ac:dyDescent="0.2">
      <c r="A1" s="99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30" customHeight="1" x14ac:dyDescent="0.2">
      <c r="B9" s="91" t="str">
        <f>"Tabla 3. Población residente (en miles) por Situación en el hogar según Nacionalidad y Sexo. 
Castilla y León."&amp;MID('Índice '!B12,10,20)</f>
        <v>Tabla 3. Población residente (en miles) por Situación en el hogar según Nacionalidad y Sexo. 
Castilla y León. Datos a 01/07/2020</v>
      </c>
      <c r="C9" s="92"/>
      <c r="D9" s="92"/>
      <c r="E9" s="92"/>
      <c r="F9" s="92"/>
      <c r="G9" s="92"/>
      <c r="H9" s="92"/>
      <c r="I9" s="92"/>
      <c r="J9" s="92"/>
      <c r="K9" s="93"/>
    </row>
    <row r="10" spans="1:11" ht="12.75" customHeight="1" x14ac:dyDescent="0.2">
      <c r="B10" s="88" t="s">
        <v>34</v>
      </c>
      <c r="C10" s="14" t="s">
        <v>31</v>
      </c>
      <c r="D10" s="16"/>
      <c r="E10" s="16"/>
      <c r="F10" s="16"/>
      <c r="G10" s="16"/>
      <c r="H10" s="16"/>
      <c r="I10" s="16"/>
      <c r="J10" s="16"/>
      <c r="K10" s="30"/>
    </row>
    <row r="11" spans="1:11" ht="12" customHeight="1" x14ac:dyDescent="0.2">
      <c r="B11" s="89"/>
      <c r="C11" s="32" t="s">
        <v>32</v>
      </c>
      <c r="D11" s="33"/>
      <c r="E11" s="34"/>
      <c r="F11" s="35" t="s">
        <v>33</v>
      </c>
      <c r="G11" s="33"/>
      <c r="H11" s="34"/>
      <c r="I11" s="36" t="s">
        <v>8</v>
      </c>
      <c r="J11" s="36"/>
      <c r="K11" s="37"/>
    </row>
    <row r="12" spans="1:11" ht="12.75" customHeight="1" x14ac:dyDescent="0.2">
      <c r="B12" s="90"/>
      <c r="C12" s="12" t="s">
        <v>9</v>
      </c>
      <c r="D12" s="17" t="s">
        <v>10</v>
      </c>
      <c r="E12" s="12" t="s">
        <v>8</v>
      </c>
      <c r="F12" s="12" t="s">
        <v>9</v>
      </c>
      <c r="G12" s="17" t="s">
        <v>10</v>
      </c>
      <c r="H12" s="12" t="s">
        <v>8</v>
      </c>
      <c r="I12" s="12" t="s">
        <v>9</v>
      </c>
      <c r="J12" s="12" t="s">
        <v>10</v>
      </c>
      <c r="K12" s="27" t="s">
        <v>8</v>
      </c>
    </row>
    <row r="13" spans="1:11" ht="15" customHeight="1" x14ac:dyDescent="0.2">
      <c r="B13" s="15" t="s">
        <v>35</v>
      </c>
      <c r="C13" s="19">
        <v>475.6</v>
      </c>
      <c r="D13" s="20">
        <v>471.3</v>
      </c>
      <c r="E13" s="20">
        <v>946.9</v>
      </c>
      <c r="F13" s="20">
        <v>24.8</v>
      </c>
      <c r="G13" s="20">
        <v>27.6</v>
      </c>
      <c r="H13" s="20">
        <v>52.4</v>
      </c>
      <c r="I13" s="20">
        <v>500.4</v>
      </c>
      <c r="J13" s="20">
        <v>499</v>
      </c>
      <c r="K13" s="25">
        <v>999.4</v>
      </c>
    </row>
    <row r="14" spans="1:11" ht="15" customHeight="1" x14ac:dyDescent="0.2">
      <c r="B14" s="41" t="s">
        <v>36</v>
      </c>
      <c r="C14" s="21">
        <v>63.6</v>
      </c>
      <c r="D14" s="22">
        <v>60.8</v>
      </c>
      <c r="E14" s="22">
        <v>124.4</v>
      </c>
      <c r="F14" s="22">
        <v>7.4</v>
      </c>
      <c r="G14" s="22">
        <v>10.9</v>
      </c>
      <c r="H14" s="22">
        <v>18.3</v>
      </c>
      <c r="I14" s="22">
        <v>71</v>
      </c>
      <c r="J14" s="22">
        <v>71.7</v>
      </c>
      <c r="K14" s="26">
        <v>142.69999999999999</v>
      </c>
    </row>
    <row r="15" spans="1:11" ht="24" customHeight="1" x14ac:dyDescent="0.2">
      <c r="B15" s="42" t="s">
        <v>37</v>
      </c>
      <c r="C15" s="21">
        <v>23.5</v>
      </c>
      <c r="D15" s="22">
        <v>92.8</v>
      </c>
      <c r="E15" s="22">
        <v>116.3</v>
      </c>
      <c r="F15" s="22">
        <v>0.4</v>
      </c>
      <c r="G15" s="22">
        <v>8.1999999999999993</v>
      </c>
      <c r="H15" s="22">
        <v>8.6999999999999993</v>
      </c>
      <c r="I15" s="22">
        <v>24</v>
      </c>
      <c r="J15" s="22">
        <v>101</v>
      </c>
      <c r="K15" s="26">
        <v>125</v>
      </c>
    </row>
    <row r="16" spans="1:11" ht="15" customHeight="1" x14ac:dyDescent="0.2">
      <c r="B16" s="41" t="s">
        <v>38</v>
      </c>
      <c r="C16" s="21">
        <v>266.3</v>
      </c>
      <c r="D16" s="22">
        <v>219.4</v>
      </c>
      <c r="E16" s="22">
        <v>485.7</v>
      </c>
      <c r="F16" s="22">
        <v>23.2</v>
      </c>
      <c r="G16" s="22">
        <v>14.8</v>
      </c>
      <c r="H16" s="22">
        <v>38</v>
      </c>
      <c r="I16" s="22">
        <v>289.5</v>
      </c>
      <c r="J16" s="22">
        <v>234.2</v>
      </c>
      <c r="K16" s="26">
        <v>523.70000000000005</v>
      </c>
    </row>
    <row r="17" spans="1:11" ht="15" customHeight="1" x14ac:dyDescent="0.2">
      <c r="B17" s="41" t="s">
        <v>39</v>
      </c>
      <c r="C17" s="21">
        <v>86</v>
      </c>
      <c r="D17" s="22">
        <v>68.2</v>
      </c>
      <c r="E17" s="22">
        <v>154.19999999999999</v>
      </c>
      <c r="F17" s="22">
        <v>5.6</v>
      </c>
      <c r="G17" s="22">
        <v>4.5999999999999996</v>
      </c>
      <c r="H17" s="22">
        <v>10.199999999999999</v>
      </c>
      <c r="I17" s="22">
        <v>91.6</v>
      </c>
      <c r="J17" s="22">
        <v>72.8</v>
      </c>
      <c r="K17" s="26">
        <v>164.4</v>
      </c>
    </row>
    <row r="18" spans="1:11" ht="15" customHeight="1" x14ac:dyDescent="0.2">
      <c r="B18" s="41" t="s">
        <v>40</v>
      </c>
      <c r="C18" s="21">
        <v>145.5</v>
      </c>
      <c r="D18" s="22">
        <v>154.5</v>
      </c>
      <c r="E18" s="22">
        <v>300</v>
      </c>
      <c r="F18" s="22">
        <v>2.6</v>
      </c>
      <c r="G18" s="22">
        <v>5.2</v>
      </c>
      <c r="H18" s="22">
        <v>7.9</v>
      </c>
      <c r="I18" s="22">
        <v>148.1</v>
      </c>
      <c r="J18" s="22">
        <v>159.69999999999999</v>
      </c>
      <c r="K18" s="26">
        <v>307.89999999999998</v>
      </c>
    </row>
    <row r="19" spans="1:11" ht="24" customHeight="1" x14ac:dyDescent="0.2">
      <c r="B19" s="42" t="s">
        <v>41</v>
      </c>
      <c r="C19" s="21">
        <v>20.9</v>
      </c>
      <c r="D19" s="22">
        <v>27.8</v>
      </c>
      <c r="E19" s="22">
        <v>48.8</v>
      </c>
      <c r="F19" s="22">
        <v>5.6</v>
      </c>
      <c r="G19" s="22">
        <v>3.8</v>
      </c>
      <c r="H19" s="22">
        <v>9.5</v>
      </c>
      <c r="I19" s="22">
        <v>26.6</v>
      </c>
      <c r="J19" s="22">
        <v>31.7</v>
      </c>
      <c r="K19" s="26">
        <v>58.2</v>
      </c>
    </row>
    <row r="20" spans="1:11" ht="24" customHeight="1" x14ac:dyDescent="0.2">
      <c r="B20" s="42" t="s">
        <v>102</v>
      </c>
      <c r="C20" s="21">
        <v>4.9000000000000004</v>
      </c>
      <c r="D20" s="22">
        <v>5.6</v>
      </c>
      <c r="E20" s="22">
        <v>10.6</v>
      </c>
      <c r="F20" s="22">
        <v>1</v>
      </c>
      <c r="G20" s="22">
        <v>4.8</v>
      </c>
      <c r="H20" s="22">
        <v>5.8</v>
      </c>
      <c r="I20" s="22">
        <v>6</v>
      </c>
      <c r="J20" s="22">
        <v>10.4</v>
      </c>
      <c r="K20" s="26">
        <v>16.399999999999999</v>
      </c>
    </row>
    <row r="21" spans="1:11" ht="15" customHeight="1" x14ac:dyDescent="0.2">
      <c r="A21" s="101"/>
      <c r="B21" s="29" t="s">
        <v>8</v>
      </c>
      <c r="C21" s="23">
        <v>1086.4000000000001</v>
      </c>
      <c r="D21" s="24">
        <v>1100.4000000000001</v>
      </c>
      <c r="E21" s="24">
        <v>2186.8000000000002</v>
      </c>
      <c r="F21" s="24">
        <v>70.7</v>
      </c>
      <c r="G21" s="24">
        <v>80</v>
      </c>
      <c r="H21" s="24">
        <v>150.69999999999999</v>
      </c>
      <c r="I21" s="24">
        <v>1157.0999999999999</v>
      </c>
      <c r="J21" s="24">
        <v>1180.5</v>
      </c>
      <c r="K21" s="28">
        <v>2337.6</v>
      </c>
    </row>
    <row r="22" spans="1:11" x14ac:dyDescent="0.2">
      <c r="B22" s="38" t="s">
        <v>30</v>
      </c>
    </row>
    <row r="23" spans="1:11" x14ac:dyDescent="0.2">
      <c r="B23" s="31"/>
    </row>
    <row r="24" spans="1:11" x14ac:dyDescent="0.2">
      <c r="B24" s="31"/>
    </row>
    <row r="25" spans="1:11" x14ac:dyDescent="0.2">
      <c r="B25" s="31"/>
    </row>
    <row r="26" spans="1:11" x14ac:dyDescent="0.2">
      <c r="B26" s="31"/>
    </row>
    <row r="27" spans="1:11" x14ac:dyDescent="0.2">
      <c r="B27" s="31"/>
    </row>
    <row r="28" spans="1:11" x14ac:dyDescent="0.2">
      <c r="B28" s="31"/>
    </row>
    <row r="29" spans="1:11" x14ac:dyDescent="0.2">
      <c r="B29" s="31"/>
    </row>
    <row r="30" spans="1:11" x14ac:dyDescent="0.2">
      <c r="B30" s="31"/>
    </row>
    <row r="31" spans="1:11" x14ac:dyDescent="0.2">
      <c r="B31" s="31"/>
    </row>
    <row r="32" spans="1:11" x14ac:dyDescent="0.2">
      <c r="B32" s="31"/>
    </row>
    <row r="33" spans="2:2" x14ac:dyDescent="0.2">
      <c r="B33" s="31"/>
    </row>
    <row r="34" spans="2:2" x14ac:dyDescent="0.2">
      <c r="B34" s="31"/>
    </row>
    <row r="35" spans="2:2" x14ac:dyDescent="0.2">
      <c r="B35" s="31"/>
    </row>
    <row r="36" spans="2:2" x14ac:dyDescent="0.2">
      <c r="B36" s="31"/>
    </row>
    <row r="37" spans="2:2" x14ac:dyDescent="0.2">
      <c r="B37" s="31"/>
    </row>
    <row r="38" spans="2:2" x14ac:dyDescent="0.2">
      <c r="B38" s="31"/>
    </row>
    <row r="39" spans="2:2" x14ac:dyDescent="0.2">
      <c r="B39" s="31"/>
    </row>
    <row r="40" spans="2:2" x14ac:dyDescent="0.2">
      <c r="B40" s="31"/>
    </row>
    <row r="41" spans="2:2" x14ac:dyDescent="0.2">
      <c r="B41" s="31"/>
    </row>
    <row r="42" spans="2:2" x14ac:dyDescent="0.2">
      <c r="B42" s="31"/>
    </row>
    <row r="43" spans="2:2" x14ac:dyDescent="0.2">
      <c r="B43" s="31"/>
    </row>
    <row r="44" spans="2:2" x14ac:dyDescent="0.2">
      <c r="B44" s="31"/>
    </row>
  </sheetData>
  <mergeCells count="2">
    <mergeCell ref="B10:B12"/>
    <mergeCell ref="B9:K9"/>
  </mergeCells>
  <pageMargins left="0.39370078740157483" right="0.39370078740157483" top="0.39370078740157483" bottom="0.39370078740157483" header="0" footer="0.3937007874015748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39.85546875" style="98" customWidth="1"/>
    <col min="3" max="11" width="9.28515625" style="98" customWidth="1"/>
    <col min="12" max="13" width="4.28515625" style="98" customWidth="1"/>
    <col min="14" max="16384" width="11.42578125" style="98"/>
  </cols>
  <sheetData>
    <row r="1" spans="1:11" ht="12" customHeight="1" x14ac:dyDescent="0.2">
      <c r="A1" s="99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thickBot="1" x14ac:dyDescent="0.25"/>
    <row r="9" spans="1:11" ht="30" customHeight="1" thickTop="1" thickBot="1" x14ac:dyDescent="0.25">
      <c r="B9" s="91" t="str">
        <f>"Tabla 4. Población residente (en miles) por Situación en el hogar (otra desagregación) según Nacionalidad y Sexo. 
Castilla y León."&amp;MID('Índice '!B12,10,20)</f>
        <v>Tabla 4. Población residente (en miles) por Situación en el hogar (otra desagregación) según Nacionalidad y Sexo. 
Castilla y León. Datos a 01/07/2020</v>
      </c>
      <c r="C9" s="92"/>
      <c r="D9" s="92"/>
      <c r="E9" s="92"/>
      <c r="F9" s="92"/>
      <c r="G9" s="92"/>
      <c r="H9" s="92"/>
      <c r="I9" s="92"/>
      <c r="J9" s="92"/>
      <c r="K9" s="93"/>
    </row>
    <row r="10" spans="1:11" ht="12.75" customHeight="1" thickTop="1" x14ac:dyDescent="0.2">
      <c r="B10" s="88" t="s">
        <v>106</v>
      </c>
      <c r="C10" s="14" t="s">
        <v>31</v>
      </c>
      <c r="D10" s="16"/>
      <c r="E10" s="16"/>
      <c r="F10" s="16"/>
      <c r="G10" s="16"/>
      <c r="H10" s="16"/>
      <c r="I10" s="16"/>
      <c r="J10" s="16"/>
      <c r="K10" s="30"/>
    </row>
    <row r="11" spans="1:11" ht="12" customHeight="1" x14ac:dyDescent="0.2">
      <c r="B11" s="89"/>
      <c r="C11" s="32" t="s">
        <v>32</v>
      </c>
      <c r="D11" s="33"/>
      <c r="E11" s="34"/>
      <c r="F11" s="35" t="s">
        <v>33</v>
      </c>
      <c r="G11" s="33"/>
      <c r="H11" s="34"/>
      <c r="I11" s="36" t="s">
        <v>8</v>
      </c>
      <c r="J11" s="36"/>
      <c r="K11" s="37"/>
    </row>
    <row r="12" spans="1:11" ht="12.75" customHeight="1" thickBot="1" x14ac:dyDescent="0.25">
      <c r="B12" s="90"/>
      <c r="C12" s="12" t="s">
        <v>9</v>
      </c>
      <c r="D12" s="17" t="s">
        <v>10</v>
      </c>
      <c r="E12" s="12" t="s">
        <v>8</v>
      </c>
      <c r="F12" s="12" t="s">
        <v>9</v>
      </c>
      <c r="G12" s="17" t="s">
        <v>10</v>
      </c>
      <c r="H12" s="12" t="s">
        <v>8</v>
      </c>
      <c r="I12" s="12" t="s">
        <v>9</v>
      </c>
      <c r="J12" s="12" t="s">
        <v>10</v>
      </c>
      <c r="K12" s="27" t="s">
        <v>8</v>
      </c>
    </row>
    <row r="13" spans="1:11" ht="15" customHeight="1" thickTop="1" x14ac:dyDescent="0.2">
      <c r="B13" s="15" t="s">
        <v>103</v>
      </c>
      <c r="C13" s="19">
        <v>229.5</v>
      </c>
      <c r="D13" s="20">
        <v>226.7</v>
      </c>
      <c r="E13" s="20">
        <v>456.2</v>
      </c>
      <c r="F13" s="20">
        <v>6.8</v>
      </c>
      <c r="G13" s="20">
        <v>8.9</v>
      </c>
      <c r="H13" s="20">
        <v>15.8</v>
      </c>
      <c r="I13" s="20">
        <v>236.3</v>
      </c>
      <c r="J13" s="20">
        <v>235.6</v>
      </c>
      <c r="K13" s="25">
        <v>472</v>
      </c>
    </row>
    <row r="14" spans="1:11" ht="15" customHeight="1" x14ac:dyDescent="0.2">
      <c r="B14" s="41" t="s">
        <v>104</v>
      </c>
      <c r="C14" s="21">
        <v>309.7</v>
      </c>
      <c r="D14" s="22">
        <v>305.5</v>
      </c>
      <c r="E14" s="22">
        <v>615.1</v>
      </c>
      <c r="F14" s="22">
        <v>25.4</v>
      </c>
      <c r="G14" s="22">
        <v>29.6</v>
      </c>
      <c r="H14" s="22">
        <v>55</v>
      </c>
      <c r="I14" s="22">
        <v>335</v>
      </c>
      <c r="J14" s="22">
        <v>335</v>
      </c>
      <c r="K14" s="26">
        <v>670.1</v>
      </c>
    </row>
    <row r="15" spans="1:11" ht="24" customHeight="1" x14ac:dyDescent="0.2">
      <c r="B15" s="42" t="s">
        <v>37</v>
      </c>
      <c r="C15" s="21">
        <v>23.5</v>
      </c>
      <c r="D15" s="22">
        <v>92.8</v>
      </c>
      <c r="E15" s="22">
        <v>116.3</v>
      </c>
      <c r="F15" s="22">
        <v>0.4</v>
      </c>
      <c r="G15" s="22">
        <v>8.1999999999999993</v>
      </c>
      <c r="H15" s="22">
        <v>8.6999999999999993</v>
      </c>
      <c r="I15" s="22">
        <v>24</v>
      </c>
      <c r="J15" s="22">
        <v>101</v>
      </c>
      <c r="K15" s="26">
        <v>125</v>
      </c>
    </row>
    <row r="16" spans="1:11" ht="15" customHeight="1" x14ac:dyDescent="0.2">
      <c r="B16" s="41" t="s">
        <v>105</v>
      </c>
      <c r="C16" s="21">
        <v>352.3</v>
      </c>
      <c r="D16" s="22">
        <v>287.5</v>
      </c>
      <c r="E16" s="22">
        <v>639.9</v>
      </c>
      <c r="F16" s="22">
        <v>28.8</v>
      </c>
      <c r="G16" s="22">
        <v>19.399999999999999</v>
      </c>
      <c r="H16" s="22">
        <v>48.2</v>
      </c>
      <c r="I16" s="22">
        <v>381.1</v>
      </c>
      <c r="J16" s="22">
        <v>307</v>
      </c>
      <c r="K16" s="26">
        <v>688.1</v>
      </c>
    </row>
    <row r="17" spans="1:14" ht="15" customHeight="1" x14ac:dyDescent="0.2">
      <c r="B17" s="41" t="s">
        <v>40</v>
      </c>
      <c r="C17" s="21">
        <v>145.5</v>
      </c>
      <c r="D17" s="22">
        <v>154.5</v>
      </c>
      <c r="E17" s="22">
        <v>300</v>
      </c>
      <c r="F17" s="22">
        <v>2.6</v>
      </c>
      <c r="G17" s="22">
        <v>5.2</v>
      </c>
      <c r="H17" s="22">
        <v>7.9</v>
      </c>
      <c r="I17" s="22">
        <v>148.1</v>
      </c>
      <c r="J17" s="22">
        <v>159.69999999999999</v>
      </c>
      <c r="K17" s="26">
        <v>307.89999999999998</v>
      </c>
    </row>
    <row r="18" spans="1:14" ht="24" customHeight="1" x14ac:dyDescent="0.2">
      <c r="B18" s="42" t="s">
        <v>41</v>
      </c>
      <c r="C18" s="21">
        <v>20.9</v>
      </c>
      <c r="D18" s="22">
        <v>27.8</v>
      </c>
      <c r="E18" s="22">
        <v>48.8</v>
      </c>
      <c r="F18" s="22">
        <v>5.6</v>
      </c>
      <c r="G18" s="22">
        <v>3.8</v>
      </c>
      <c r="H18" s="22">
        <v>9.5</v>
      </c>
      <c r="I18" s="22">
        <v>26.6</v>
      </c>
      <c r="J18" s="22">
        <v>31.7</v>
      </c>
      <c r="K18" s="26">
        <v>58.2</v>
      </c>
    </row>
    <row r="19" spans="1:14" ht="24" customHeight="1" x14ac:dyDescent="0.2">
      <c r="B19" s="42" t="s">
        <v>102</v>
      </c>
      <c r="C19" s="21">
        <v>4.9000000000000004</v>
      </c>
      <c r="D19" s="22">
        <v>5.6</v>
      </c>
      <c r="E19" s="22">
        <v>10.6</v>
      </c>
      <c r="F19" s="22">
        <v>1</v>
      </c>
      <c r="G19" s="22">
        <v>4.8</v>
      </c>
      <c r="H19" s="22">
        <v>5.8</v>
      </c>
      <c r="I19" s="22">
        <v>6</v>
      </c>
      <c r="J19" s="22">
        <v>10.4</v>
      </c>
      <c r="K19" s="26">
        <v>16.399999999999999</v>
      </c>
    </row>
    <row r="20" spans="1:14" ht="15" customHeight="1" thickBot="1" x14ac:dyDescent="0.25">
      <c r="A20" s="101"/>
      <c r="B20" s="29" t="s">
        <v>8</v>
      </c>
      <c r="C20" s="23">
        <v>1086.4000000000001</v>
      </c>
      <c r="D20" s="24">
        <v>1100.4000000000001</v>
      </c>
      <c r="E20" s="24">
        <v>2186.8000000000002</v>
      </c>
      <c r="F20" s="24">
        <v>70.7</v>
      </c>
      <c r="G20" s="24">
        <v>80</v>
      </c>
      <c r="H20" s="24">
        <v>150.69999999999999</v>
      </c>
      <c r="I20" s="24">
        <v>1157.0999999999999</v>
      </c>
      <c r="J20" s="24">
        <v>1180.5</v>
      </c>
      <c r="K20" s="28">
        <v>2337.6</v>
      </c>
      <c r="L20" s="40"/>
      <c r="M20" s="40"/>
      <c r="N20" s="40"/>
    </row>
    <row r="21" spans="1:14" ht="15" thickTop="1" x14ac:dyDescent="0.2">
      <c r="B21" s="38" t="s">
        <v>30</v>
      </c>
    </row>
    <row r="22" spans="1:14" x14ac:dyDescent="0.2">
      <c r="B22" s="31"/>
    </row>
    <row r="23" spans="1:14" x14ac:dyDescent="0.2">
      <c r="B23" s="31"/>
    </row>
    <row r="24" spans="1:14" x14ac:dyDescent="0.2">
      <c r="B24" s="31"/>
    </row>
    <row r="25" spans="1:14" x14ac:dyDescent="0.2">
      <c r="B25" s="31"/>
      <c r="C25" s="40"/>
      <c r="D25" s="40"/>
      <c r="E25" s="40"/>
      <c r="F25" s="40"/>
      <c r="G25" s="40"/>
      <c r="H25" s="40"/>
      <c r="I25" s="40"/>
      <c r="J25" s="40"/>
      <c r="K25" s="40"/>
    </row>
    <row r="26" spans="1:14" x14ac:dyDescent="0.2">
      <c r="B26" s="31"/>
    </row>
    <row r="27" spans="1:14" x14ac:dyDescent="0.2">
      <c r="B27" s="31"/>
    </row>
    <row r="28" spans="1:14" x14ac:dyDescent="0.2">
      <c r="B28" s="31"/>
    </row>
  </sheetData>
  <mergeCells count="2">
    <mergeCell ref="B10:B12"/>
    <mergeCell ref="B9:K9"/>
  </mergeCells>
  <pageMargins left="0.39370078740157483" right="0.39370078740157483" top="0.39370078740157483" bottom="0.39370078740157483" header="0" footer="0.3937007874015748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4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40.85546875" style="98" customWidth="1"/>
    <col min="3" max="8" width="8.7109375" style="98" customWidth="1"/>
    <col min="9" max="9" width="9.28515625" style="98" customWidth="1"/>
    <col min="10" max="16" width="8.7109375" style="98" customWidth="1"/>
    <col min="17" max="16384" width="11.42578125" style="98"/>
  </cols>
  <sheetData>
    <row r="1" spans="1:16" ht="12" customHeight="1" x14ac:dyDescent="0.2">
      <c r="A1" s="99"/>
    </row>
    <row r="2" spans="1:16" ht="12" customHeight="1" x14ac:dyDescent="0.2"/>
    <row r="3" spans="1:16" ht="12" customHeight="1" x14ac:dyDescent="0.2"/>
    <row r="4" spans="1:16" ht="12" customHeight="1" x14ac:dyDescent="0.2"/>
    <row r="5" spans="1:16" ht="12" customHeight="1" x14ac:dyDescent="0.2"/>
    <row r="6" spans="1:16" ht="12" customHeight="1" x14ac:dyDescent="0.2"/>
    <row r="7" spans="1:16" ht="12" customHeight="1" x14ac:dyDescent="0.2"/>
    <row r="8" spans="1:16" ht="12" customHeight="1" x14ac:dyDescent="0.2"/>
    <row r="9" spans="1:16" ht="30" customHeight="1" x14ac:dyDescent="0.2">
      <c r="B9" s="91" t="str">
        <f>"Tabla 5. Población residente (en miles) por Situación en el hogar según Lugar de nacimiento. 
Castilla y León."&amp;MID('Índice '!B12,10,20)</f>
        <v>Tabla 5. Población residente (en miles) por Situación en el hogar según Lugar de nacimiento. 
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3"/>
    </row>
    <row r="10" spans="1:16" ht="12.75" customHeight="1" x14ac:dyDescent="0.2">
      <c r="B10" s="88" t="s">
        <v>34</v>
      </c>
      <c r="C10" s="14" t="s">
        <v>42</v>
      </c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30"/>
    </row>
    <row r="11" spans="1:16" ht="24.75" customHeight="1" x14ac:dyDescent="0.2">
      <c r="B11" s="90"/>
      <c r="C11" s="12" t="s">
        <v>43</v>
      </c>
      <c r="D11" s="17" t="s">
        <v>44</v>
      </c>
      <c r="E11" s="12" t="s">
        <v>45</v>
      </c>
      <c r="F11" s="12" t="s">
        <v>46</v>
      </c>
      <c r="G11" s="12" t="s">
        <v>101</v>
      </c>
      <c r="H11" s="12" t="s">
        <v>48</v>
      </c>
      <c r="I11" s="12" t="s">
        <v>49</v>
      </c>
      <c r="J11" s="12" t="s">
        <v>50</v>
      </c>
      <c r="K11" s="12" t="s">
        <v>51</v>
      </c>
      <c r="L11" s="17" t="s">
        <v>52</v>
      </c>
      <c r="M11" s="12" t="s">
        <v>53</v>
      </c>
      <c r="N11" s="12" t="s">
        <v>54</v>
      </c>
      <c r="O11" s="12" t="s">
        <v>55</v>
      </c>
      <c r="P11" s="27" t="s">
        <v>8</v>
      </c>
    </row>
    <row r="12" spans="1:16" ht="12.75" customHeight="1" x14ac:dyDescent="0.2">
      <c r="B12" s="15" t="s">
        <v>35</v>
      </c>
      <c r="C12" s="19">
        <v>919.7</v>
      </c>
      <c r="D12" s="20">
        <v>10.7</v>
      </c>
      <c r="E12" s="20">
        <v>0.6</v>
      </c>
      <c r="F12" s="20">
        <v>1.2</v>
      </c>
      <c r="G12" s="20">
        <v>16.8</v>
      </c>
      <c r="H12" s="20">
        <v>3.3</v>
      </c>
      <c r="I12" s="20">
        <v>18.3</v>
      </c>
      <c r="J12" s="20">
        <v>1</v>
      </c>
      <c r="K12" s="20">
        <v>1</v>
      </c>
      <c r="L12" s="20">
        <v>6.6</v>
      </c>
      <c r="M12" s="20">
        <v>3.5</v>
      </c>
      <c r="N12" s="20">
        <v>14.5</v>
      </c>
      <c r="O12" s="20">
        <v>2.2000000000000002</v>
      </c>
      <c r="P12" s="25">
        <v>999.4</v>
      </c>
    </row>
    <row r="13" spans="1:16" ht="12" customHeight="1" x14ac:dyDescent="0.2">
      <c r="B13" s="13" t="s">
        <v>36</v>
      </c>
      <c r="C13" s="21">
        <v>115.5</v>
      </c>
      <c r="D13" s="22">
        <v>4.7</v>
      </c>
      <c r="E13" s="22" t="s">
        <v>166</v>
      </c>
      <c r="F13" s="22">
        <v>0.4</v>
      </c>
      <c r="G13" s="22">
        <v>6.7</v>
      </c>
      <c r="H13" s="22">
        <v>0.4</v>
      </c>
      <c r="I13" s="22">
        <v>0.6</v>
      </c>
      <c r="J13" s="22">
        <v>0.4</v>
      </c>
      <c r="K13" s="22">
        <v>0.8</v>
      </c>
      <c r="L13" s="22">
        <v>2.7</v>
      </c>
      <c r="M13" s="22">
        <v>1.2</v>
      </c>
      <c r="N13" s="22">
        <v>9.1999999999999993</v>
      </c>
      <c r="O13" s="22" t="s">
        <v>166</v>
      </c>
      <c r="P13" s="26">
        <v>142.69999999999999</v>
      </c>
    </row>
    <row r="14" spans="1:16" ht="24" customHeight="1" x14ac:dyDescent="0.2">
      <c r="B14" s="43" t="s">
        <v>37</v>
      </c>
      <c r="C14" s="21">
        <v>109.7</v>
      </c>
      <c r="D14" s="22" t="s">
        <v>166</v>
      </c>
      <c r="E14" s="22" t="s">
        <v>166</v>
      </c>
      <c r="F14" s="22">
        <v>0.6</v>
      </c>
      <c r="G14" s="22">
        <v>1.7</v>
      </c>
      <c r="H14" s="22" t="s">
        <v>166</v>
      </c>
      <c r="I14" s="22">
        <v>2.2000000000000002</v>
      </c>
      <c r="J14" s="22" t="s">
        <v>166</v>
      </c>
      <c r="K14" s="22">
        <v>0.2</v>
      </c>
      <c r="L14" s="22">
        <v>1.8</v>
      </c>
      <c r="M14" s="22">
        <v>1.4</v>
      </c>
      <c r="N14" s="22">
        <v>7.4</v>
      </c>
      <c r="O14" s="22" t="s">
        <v>166</v>
      </c>
      <c r="P14" s="26">
        <v>125</v>
      </c>
    </row>
    <row r="15" spans="1:16" ht="12" customHeight="1" x14ac:dyDescent="0.2">
      <c r="B15" s="13" t="s">
        <v>38</v>
      </c>
      <c r="C15" s="21">
        <v>485</v>
      </c>
      <c r="D15" s="22">
        <v>4.2</v>
      </c>
      <c r="E15" s="22" t="s">
        <v>166</v>
      </c>
      <c r="F15" s="22" t="s">
        <v>166</v>
      </c>
      <c r="G15" s="22">
        <v>6.5</v>
      </c>
      <c r="H15" s="22">
        <v>1.9</v>
      </c>
      <c r="I15" s="22">
        <v>7.7</v>
      </c>
      <c r="J15" s="22" t="s">
        <v>166</v>
      </c>
      <c r="K15" s="22">
        <v>0.5</v>
      </c>
      <c r="L15" s="22">
        <v>5.5</v>
      </c>
      <c r="M15" s="22">
        <v>2.5</v>
      </c>
      <c r="N15" s="22">
        <v>8.6</v>
      </c>
      <c r="O15" s="22">
        <v>1.5</v>
      </c>
      <c r="P15" s="26">
        <v>523.70000000000005</v>
      </c>
    </row>
    <row r="16" spans="1:16" ht="12" customHeight="1" x14ac:dyDescent="0.2">
      <c r="B16" s="13" t="s">
        <v>39</v>
      </c>
      <c r="C16" s="21">
        <v>150.19999999999999</v>
      </c>
      <c r="D16" s="22" t="s">
        <v>166</v>
      </c>
      <c r="E16" s="22" t="s">
        <v>166</v>
      </c>
      <c r="F16" s="22">
        <v>0.3</v>
      </c>
      <c r="G16" s="22">
        <v>1.4</v>
      </c>
      <c r="H16" s="22">
        <v>0.2</v>
      </c>
      <c r="I16" s="22">
        <v>2.7</v>
      </c>
      <c r="J16" s="22">
        <v>0.2</v>
      </c>
      <c r="K16" s="22">
        <v>0.2</v>
      </c>
      <c r="L16" s="22">
        <v>1.9</v>
      </c>
      <c r="M16" s="22">
        <v>0.6</v>
      </c>
      <c r="N16" s="22">
        <v>6.4</v>
      </c>
      <c r="O16" s="22">
        <v>0.2</v>
      </c>
      <c r="P16" s="26">
        <v>164.4</v>
      </c>
    </row>
    <row r="17" spans="1:16" ht="12" customHeight="1" x14ac:dyDescent="0.2">
      <c r="B17" s="13" t="s">
        <v>40</v>
      </c>
      <c r="C17" s="21">
        <v>292.3</v>
      </c>
      <c r="D17" s="22">
        <v>1.9</v>
      </c>
      <c r="E17" s="22" t="s">
        <v>166</v>
      </c>
      <c r="F17" s="22">
        <v>0.5</v>
      </c>
      <c r="G17" s="22">
        <v>4.9000000000000004</v>
      </c>
      <c r="H17" s="22">
        <v>0.2</v>
      </c>
      <c r="I17" s="22">
        <v>0.6</v>
      </c>
      <c r="J17" s="22">
        <v>1.4</v>
      </c>
      <c r="K17" s="22">
        <v>0.3</v>
      </c>
      <c r="L17" s="22">
        <v>2.4</v>
      </c>
      <c r="M17" s="22">
        <v>0.1</v>
      </c>
      <c r="N17" s="22">
        <v>3.3</v>
      </c>
      <c r="O17" s="22" t="s">
        <v>166</v>
      </c>
      <c r="P17" s="26">
        <v>307.89999999999998</v>
      </c>
    </row>
    <row r="18" spans="1:16" ht="24" customHeight="1" x14ac:dyDescent="0.2">
      <c r="B18" s="43" t="s">
        <v>41</v>
      </c>
      <c r="C18" s="21">
        <v>46.5</v>
      </c>
      <c r="D18" s="22">
        <v>2.8</v>
      </c>
      <c r="E18" s="22" t="s">
        <v>166</v>
      </c>
      <c r="F18" s="22" t="s">
        <v>166</v>
      </c>
      <c r="G18" s="22">
        <v>1</v>
      </c>
      <c r="H18" s="22" t="s">
        <v>166</v>
      </c>
      <c r="I18" s="22">
        <v>1.5</v>
      </c>
      <c r="J18" s="22" t="s">
        <v>166</v>
      </c>
      <c r="K18" s="22" t="s">
        <v>166</v>
      </c>
      <c r="L18" s="22">
        <v>0.5</v>
      </c>
      <c r="M18" s="22">
        <v>0.2</v>
      </c>
      <c r="N18" s="22">
        <v>5.7</v>
      </c>
      <c r="O18" s="22" t="s">
        <v>166</v>
      </c>
      <c r="P18" s="26">
        <v>58.2</v>
      </c>
    </row>
    <row r="19" spans="1:16" ht="24" customHeight="1" x14ac:dyDescent="0.2">
      <c r="B19" s="43" t="s">
        <v>102</v>
      </c>
      <c r="C19" s="21">
        <v>9.5</v>
      </c>
      <c r="D19" s="22" t="s">
        <v>166</v>
      </c>
      <c r="E19" s="22" t="s">
        <v>166</v>
      </c>
      <c r="F19" s="22" t="s">
        <v>166</v>
      </c>
      <c r="G19" s="22">
        <v>4</v>
      </c>
      <c r="H19" s="22" t="s">
        <v>166</v>
      </c>
      <c r="I19" s="22">
        <v>0.5</v>
      </c>
      <c r="J19" s="22" t="s">
        <v>166</v>
      </c>
      <c r="K19" s="22" t="s">
        <v>166</v>
      </c>
      <c r="L19" s="22" t="s">
        <v>166</v>
      </c>
      <c r="M19" s="22" t="s">
        <v>166</v>
      </c>
      <c r="N19" s="22">
        <v>2.2999999999999998</v>
      </c>
      <c r="O19" s="22" t="s">
        <v>166</v>
      </c>
      <c r="P19" s="26">
        <v>16.399999999999999</v>
      </c>
    </row>
    <row r="20" spans="1:16" ht="15" customHeight="1" x14ac:dyDescent="0.2">
      <c r="A20" s="101"/>
      <c r="B20" s="29" t="s">
        <v>8</v>
      </c>
      <c r="C20" s="23">
        <v>2128.4</v>
      </c>
      <c r="D20" s="24">
        <v>24.2</v>
      </c>
      <c r="E20" s="24">
        <v>0.6</v>
      </c>
      <c r="F20" s="24">
        <v>3</v>
      </c>
      <c r="G20" s="24">
        <v>43</v>
      </c>
      <c r="H20" s="24">
        <v>6</v>
      </c>
      <c r="I20" s="24">
        <v>34.1</v>
      </c>
      <c r="J20" s="24">
        <v>3</v>
      </c>
      <c r="K20" s="24">
        <v>3.1</v>
      </c>
      <c r="L20" s="24">
        <v>21.3</v>
      </c>
      <c r="M20" s="24">
        <v>9.6</v>
      </c>
      <c r="N20" s="24">
        <v>57.4</v>
      </c>
      <c r="O20" s="24">
        <v>3.9</v>
      </c>
      <c r="P20" s="28">
        <v>2337.6</v>
      </c>
    </row>
    <row r="21" spans="1:16" ht="25.5" customHeight="1" x14ac:dyDescent="0.2">
      <c r="B21" s="102" t="s">
        <v>29</v>
      </c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</row>
    <row r="22" spans="1:16" x14ac:dyDescent="0.2">
      <c r="B22" s="38" t="s">
        <v>30</v>
      </c>
    </row>
    <row r="23" spans="1:16" x14ac:dyDescent="0.2">
      <c r="B23" s="31"/>
    </row>
    <row r="24" spans="1:16" x14ac:dyDescent="0.2">
      <c r="B24" s="31"/>
    </row>
    <row r="25" spans="1:16" x14ac:dyDescent="0.2">
      <c r="B25" s="31"/>
    </row>
    <row r="26" spans="1:16" x14ac:dyDescent="0.2">
      <c r="B26" s="31"/>
    </row>
    <row r="27" spans="1:16" x14ac:dyDescent="0.2">
      <c r="B27" s="31"/>
    </row>
    <row r="28" spans="1:16" x14ac:dyDescent="0.2">
      <c r="B28" s="31"/>
    </row>
    <row r="29" spans="1:16" x14ac:dyDescent="0.2">
      <c r="B29" s="31"/>
    </row>
    <row r="30" spans="1:16" x14ac:dyDescent="0.2">
      <c r="B30" s="31"/>
    </row>
    <row r="31" spans="1:16" x14ac:dyDescent="0.2">
      <c r="B31" s="31"/>
    </row>
    <row r="32" spans="1:16" x14ac:dyDescent="0.2">
      <c r="B32" s="31"/>
    </row>
    <row r="33" spans="2:2" x14ac:dyDescent="0.2">
      <c r="B33" s="31"/>
    </row>
    <row r="34" spans="2:2" x14ac:dyDescent="0.2">
      <c r="B34" s="31"/>
    </row>
    <row r="35" spans="2:2" x14ac:dyDescent="0.2">
      <c r="B35" s="31"/>
    </row>
    <row r="36" spans="2:2" x14ac:dyDescent="0.2">
      <c r="B36" s="31"/>
    </row>
    <row r="37" spans="2:2" x14ac:dyDescent="0.2">
      <c r="B37" s="31"/>
    </row>
    <row r="38" spans="2:2" x14ac:dyDescent="0.2">
      <c r="B38" s="31"/>
    </row>
    <row r="39" spans="2:2" x14ac:dyDescent="0.2">
      <c r="B39" s="31"/>
    </row>
    <row r="40" spans="2:2" x14ac:dyDescent="0.2">
      <c r="B40" s="31"/>
    </row>
    <row r="41" spans="2:2" x14ac:dyDescent="0.2">
      <c r="B41" s="31"/>
    </row>
    <row r="42" spans="2:2" x14ac:dyDescent="0.2">
      <c r="B42" s="31"/>
    </row>
    <row r="43" spans="2:2" x14ac:dyDescent="0.2">
      <c r="B43" s="31"/>
    </row>
    <row r="44" spans="2:2" x14ac:dyDescent="0.2">
      <c r="B44" s="31"/>
    </row>
  </sheetData>
  <mergeCells count="3">
    <mergeCell ref="B10:B11"/>
    <mergeCell ref="B21:P21"/>
    <mergeCell ref="B9:P9"/>
  </mergeCells>
  <pageMargins left="0.39370078740157483" right="0.39370078740157483" top="0.39370078740157483" bottom="0.39370078740157483" header="0" footer="0.39370078740157483"/>
  <pageSetup paperSize="9" scale="8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8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40.85546875" style="98" customWidth="1"/>
    <col min="3" max="8" width="8.7109375" style="98" customWidth="1"/>
    <col min="9" max="9" width="9.28515625" style="98" customWidth="1"/>
    <col min="10" max="16" width="8.7109375" style="98" customWidth="1"/>
    <col min="17" max="16384" width="11.42578125" style="98"/>
  </cols>
  <sheetData>
    <row r="1" spans="1:16" ht="12" customHeight="1" x14ac:dyDescent="0.2">
      <c r="A1" s="99"/>
    </row>
    <row r="2" spans="1:16" ht="12" customHeight="1" x14ac:dyDescent="0.2"/>
    <row r="3" spans="1:16" ht="12" customHeight="1" x14ac:dyDescent="0.2"/>
    <row r="4" spans="1:16" ht="12" customHeight="1" x14ac:dyDescent="0.2"/>
    <row r="5" spans="1:16" ht="12" customHeight="1" x14ac:dyDescent="0.2"/>
    <row r="6" spans="1:16" ht="12" customHeight="1" x14ac:dyDescent="0.2"/>
    <row r="7" spans="1:16" ht="12" customHeight="1" x14ac:dyDescent="0.2"/>
    <row r="8" spans="1:16" ht="12" customHeight="1" x14ac:dyDescent="0.2"/>
    <row r="9" spans="1:16" ht="30" customHeight="1" x14ac:dyDescent="0.2">
      <c r="B9" s="91" t="str">
        <f>"Tabla 6. Población residente (en miles) por Situación en el hogar (otra desagregación) según Lugar de nacimiento. 
Castilla y León."&amp;MID('Índice '!B12,10,20)</f>
        <v>Tabla 6. Población residente (en miles) por Situación en el hogar (otra desagregación) según Lugar de nacimiento. 
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3"/>
    </row>
    <row r="10" spans="1:16" ht="12.75" customHeight="1" x14ac:dyDescent="0.2">
      <c r="B10" s="88" t="s">
        <v>106</v>
      </c>
      <c r="C10" s="14" t="s">
        <v>42</v>
      </c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30"/>
    </row>
    <row r="11" spans="1:16" ht="24.75" customHeight="1" x14ac:dyDescent="0.2">
      <c r="B11" s="90"/>
      <c r="C11" s="12" t="s">
        <v>43</v>
      </c>
      <c r="D11" s="17" t="s">
        <v>44</v>
      </c>
      <c r="E11" s="12" t="s">
        <v>45</v>
      </c>
      <c r="F11" s="12" t="s">
        <v>46</v>
      </c>
      <c r="G11" s="12" t="s">
        <v>101</v>
      </c>
      <c r="H11" s="12" t="s">
        <v>48</v>
      </c>
      <c r="I11" s="12" t="s">
        <v>49</v>
      </c>
      <c r="J11" s="12" t="s">
        <v>50</v>
      </c>
      <c r="K11" s="12" t="s">
        <v>51</v>
      </c>
      <c r="L11" s="17" t="s">
        <v>52</v>
      </c>
      <c r="M11" s="12" t="s">
        <v>53</v>
      </c>
      <c r="N11" s="12" t="s">
        <v>54</v>
      </c>
      <c r="O11" s="12" t="s">
        <v>55</v>
      </c>
      <c r="P11" s="27" t="s">
        <v>8</v>
      </c>
    </row>
    <row r="12" spans="1:16" ht="12.75" customHeight="1" x14ac:dyDescent="0.2">
      <c r="B12" s="15" t="s">
        <v>103</v>
      </c>
      <c r="C12" s="19">
        <v>446.8</v>
      </c>
      <c r="D12" s="20">
        <v>2.2000000000000002</v>
      </c>
      <c r="E12" s="20" t="s">
        <v>166</v>
      </c>
      <c r="F12" s="20">
        <v>1.2</v>
      </c>
      <c r="G12" s="20">
        <v>6.3</v>
      </c>
      <c r="H12" s="20">
        <v>0.4</v>
      </c>
      <c r="I12" s="20">
        <v>1</v>
      </c>
      <c r="J12" s="20">
        <v>1</v>
      </c>
      <c r="K12" s="20">
        <v>0.4</v>
      </c>
      <c r="L12" s="20">
        <v>2.2999999999999998</v>
      </c>
      <c r="M12" s="20">
        <v>1.8</v>
      </c>
      <c r="N12" s="20">
        <v>8.5</v>
      </c>
      <c r="O12" s="20" t="s">
        <v>166</v>
      </c>
      <c r="P12" s="25">
        <v>472</v>
      </c>
    </row>
    <row r="13" spans="1:16" ht="12" customHeight="1" x14ac:dyDescent="0.2">
      <c r="B13" s="13" t="s">
        <v>104</v>
      </c>
      <c r="C13" s="21">
        <v>588.29999999999995</v>
      </c>
      <c r="D13" s="22">
        <v>13.2</v>
      </c>
      <c r="E13" s="22">
        <v>0.6</v>
      </c>
      <c r="F13" s="22">
        <v>0.4</v>
      </c>
      <c r="G13" s="22">
        <v>17.2</v>
      </c>
      <c r="H13" s="22">
        <v>3.3</v>
      </c>
      <c r="I13" s="22">
        <v>17.8</v>
      </c>
      <c r="J13" s="22">
        <v>0.4</v>
      </c>
      <c r="K13" s="22">
        <v>1.5</v>
      </c>
      <c r="L13" s="22">
        <v>6.9</v>
      </c>
      <c r="M13" s="22">
        <v>2.9</v>
      </c>
      <c r="N13" s="22">
        <v>15.3</v>
      </c>
      <c r="O13" s="22">
        <v>2.2000000000000002</v>
      </c>
      <c r="P13" s="26">
        <v>670.1</v>
      </c>
    </row>
    <row r="14" spans="1:16" ht="24" customHeight="1" x14ac:dyDescent="0.2">
      <c r="B14" s="43" t="s">
        <v>37</v>
      </c>
      <c r="C14" s="21">
        <v>109.7</v>
      </c>
      <c r="D14" s="22" t="s">
        <v>166</v>
      </c>
      <c r="E14" s="22" t="s">
        <v>166</v>
      </c>
      <c r="F14" s="22">
        <v>0.6</v>
      </c>
      <c r="G14" s="22">
        <v>1.7</v>
      </c>
      <c r="H14" s="22" t="s">
        <v>166</v>
      </c>
      <c r="I14" s="22">
        <v>2.2000000000000002</v>
      </c>
      <c r="J14" s="22" t="s">
        <v>166</v>
      </c>
      <c r="K14" s="22">
        <v>0.2</v>
      </c>
      <c r="L14" s="22">
        <v>1.8</v>
      </c>
      <c r="M14" s="22">
        <v>1.4</v>
      </c>
      <c r="N14" s="22">
        <v>7.4</v>
      </c>
      <c r="O14" s="22" t="s">
        <v>166</v>
      </c>
      <c r="P14" s="26">
        <v>125</v>
      </c>
    </row>
    <row r="15" spans="1:16" ht="12" customHeight="1" x14ac:dyDescent="0.2">
      <c r="B15" s="13" t="s">
        <v>105</v>
      </c>
      <c r="C15" s="21">
        <v>635.20000000000005</v>
      </c>
      <c r="D15" s="22">
        <v>4.2</v>
      </c>
      <c r="E15" s="22" t="s">
        <v>166</v>
      </c>
      <c r="F15" s="22">
        <v>0.3</v>
      </c>
      <c r="G15" s="22">
        <v>7.9</v>
      </c>
      <c r="H15" s="22">
        <v>2.1</v>
      </c>
      <c r="I15" s="22">
        <v>10.4</v>
      </c>
      <c r="J15" s="22">
        <v>0.2</v>
      </c>
      <c r="K15" s="22">
        <v>0.7</v>
      </c>
      <c r="L15" s="22">
        <v>7.4</v>
      </c>
      <c r="M15" s="22">
        <v>3.1</v>
      </c>
      <c r="N15" s="22">
        <v>15</v>
      </c>
      <c r="O15" s="22">
        <v>1.7</v>
      </c>
      <c r="P15" s="26">
        <v>688.1</v>
      </c>
    </row>
    <row r="16" spans="1:16" ht="12" customHeight="1" x14ac:dyDescent="0.2">
      <c r="B16" s="13" t="s">
        <v>40</v>
      </c>
      <c r="C16" s="21">
        <v>292.3</v>
      </c>
      <c r="D16" s="22">
        <v>1.9</v>
      </c>
      <c r="E16" s="22" t="s">
        <v>166</v>
      </c>
      <c r="F16" s="22">
        <v>0.5</v>
      </c>
      <c r="G16" s="22">
        <v>4.9000000000000004</v>
      </c>
      <c r="H16" s="22">
        <v>0.2</v>
      </c>
      <c r="I16" s="22">
        <v>0.6</v>
      </c>
      <c r="J16" s="22">
        <v>1.4</v>
      </c>
      <c r="K16" s="22">
        <v>0.3</v>
      </c>
      <c r="L16" s="22">
        <v>2.4</v>
      </c>
      <c r="M16" s="22">
        <v>0.1</v>
      </c>
      <c r="N16" s="22">
        <v>3.3</v>
      </c>
      <c r="O16" s="22" t="s">
        <v>166</v>
      </c>
      <c r="P16" s="26">
        <v>307.89999999999998</v>
      </c>
    </row>
    <row r="17" spans="1:16" ht="24" customHeight="1" x14ac:dyDescent="0.2">
      <c r="B17" s="43" t="s">
        <v>41</v>
      </c>
      <c r="C17" s="21">
        <v>46.5</v>
      </c>
      <c r="D17" s="22">
        <v>2.8</v>
      </c>
      <c r="E17" s="22" t="s">
        <v>166</v>
      </c>
      <c r="F17" s="22" t="s">
        <v>166</v>
      </c>
      <c r="G17" s="22">
        <v>1</v>
      </c>
      <c r="H17" s="22" t="s">
        <v>166</v>
      </c>
      <c r="I17" s="22">
        <v>1.5</v>
      </c>
      <c r="J17" s="22" t="s">
        <v>166</v>
      </c>
      <c r="K17" s="22" t="s">
        <v>166</v>
      </c>
      <c r="L17" s="22">
        <v>0.5</v>
      </c>
      <c r="M17" s="22">
        <v>0.2</v>
      </c>
      <c r="N17" s="22">
        <v>5.7</v>
      </c>
      <c r="O17" s="22" t="s">
        <v>166</v>
      </c>
      <c r="P17" s="26">
        <v>58.2</v>
      </c>
    </row>
    <row r="18" spans="1:16" ht="24" customHeight="1" x14ac:dyDescent="0.2">
      <c r="B18" s="43" t="s">
        <v>102</v>
      </c>
      <c r="C18" s="21">
        <v>9.5</v>
      </c>
      <c r="D18" s="22" t="s">
        <v>166</v>
      </c>
      <c r="E18" s="22" t="s">
        <v>166</v>
      </c>
      <c r="F18" s="22" t="s">
        <v>166</v>
      </c>
      <c r="G18" s="22">
        <v>4</v>
      </c>
      <c r="H18" s="22" t="s">
        <v>166</v>
      </c>
      <c r="I18" s="22">
        <v>0.5</v>
      </c>
      <c r="J18" s="22" t="s">
        <v>166</v>
      </c>
      <c r="K18" s="22" t="s">
        <v>166</v>
      </c>
      <c r="L18" s="22" t="s">
        <v>166</v>
      </c>
      <c r="M18" s="22" t="s">
        <v>166</v>
      </c>
      <c r="N18" s="22">
        <v>2.2999999999999998</v>
      </c>
      <c r="O18" s="22" t="s">
        <v>166</v>
      </c>
      <c r="P18" s="26">
        <v>16.399999999999999</v>
      </c>
    </row>
    <row r="19" spans="1:16" ht="15" customHeight="1" x14ac:dyDescent="0.2">
      <c r="A19" s="101"/>
      <c r="B19" s="29" t="s">
        <v>8</v>
      </c>
      <c r="C19" s="23">
        <v>2128.4</v>
      </c>
      <c r="D19" s="24">
        <v>24.2</v>
      </c>
      <c r="E19" s="24">
        <v>0.6</v>
      </c>
      <c r="F19" s="24">
        <v>3</v>
      </c>
      <c r="G19" s="24">
        <v>43</v>
      </c>
      <c r="H19" s="24">
        <v>6</v>
      </c>
      <c r="I19" s="24">
        <v>34.1</v>
      </c>
      <c r="J19" s="24">
        <v>3</v>
      </c>
      <c r="K19" s="24">
        <v>3.1</v>
      </c>
      <c r="L19" s="24">
        <v>21.3</v>
      </c>
      <c r="M19" s="24">
        <v>9.6</v>
      </c>
      <c r="N19" s="24">
        <v>57.4</v>
      </c>
      <c r="O19" s="24">
        <v>3.9</v>
      </c>
      <c r="P19" s="28">
        <v>2337.6</v>
      </c>
    </row>
    <row r="20" spans="1:16" ht="25.5" customHeight="1" x14ac:dyDescent="0.2">
      <c r="B20" s="102" t="s">
        <v>29</v>
      </c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</row>
    <row r="21" spans="1:16" x14ac:dyDescent="0.2">
      <c r="B21" s="38" t="s">
        <v>30</v>
      </c>
    </row>
    <row r="22" spans="1:16" x14ac:dyDescent="0.2">
      <c r="B22" s="31"/>
    </row>
    <row r="23" spans="1:16" x14ac:dyDescent="0.2">
      <c r="B23" s="31"/>
    </row>
    <row r="24" spans="1:16" x14ac:dyDescent="0.2">
      <c r="B24" s="31"/>
    </row>
    <row r="25" spans="1:16" x14ac:dyDescent="0.2">
      <c r="B25" s="31"/>
    </row>
    <row r="26" spans="1:16" x14ac:dyDescent="0.2">
      <c r="B26" s="31"/>
    </row>
    <row r="27" spans="1:16" x14ac:dyDescent="0.2">
      <c r="B27" s="31"/>
    </row>
    <row r="28" spans="1:16" x14ac:dyDescent="0.2">
      <c r="B28" s="31"/>
    </row>
  </sheetData>
  <mergeCells count="3">
    <mergeCell ref="B10:B11"/>
    <mergeCell ref="B20:P20"/>
    <mergeCell ref="B9:P9"/>
  </mergeCells>
  <pageMargins left="0.39370078740157483" right="0.39370078740157483" top="0.39370078740157483" bottom="0.39370078740157483" header="0" footer="0.39370078740157483"/>
  <pageSetup paperSize="9" scale="82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1"/>
  <sheetViews>
    <sheetView showGridLines="0" zoomScaleNormal="100" zoomScaleSheetLayoutView="100" workbookViewId="0"/>
  </sheetViews>
  <sheetFormatPr baseColWidth="10" defaultRowHeight="14.25" x14ac:dyDescent="0.2"/>
  <cols>
    <col min="1" max="1" width="5.7109375" style="98" customWidth="1"/>
    <col min="2" max="2" width="20.85546875" style="98" customWidth="1"/>
    <col min="3" max="5" width="15.7109375" style="98" customWidth="1"/>
    <col min="6" max="16384" width="11.42578125" style="98"/>
  </cols>
  <sheetData>
    <row r="1" spans="1:5" ht="12" customHeight="1" x14ac:dyDescent="0.2">
      <c r="A1" s="99"/>
    </row>
    <row r="2" spans="1:5" ht="12" customHeight="1" x14ac:dyDescent="0.2"/>
    <row r="3" spans="1:5" ht="12" customHeight="1" x14ac:dyDescent="0.2"/>
    <row r="4" spans="1:5" ht="12" customHeight="1" x14ac:dyDescent="0.2"/>
    <row r="5" spans="1:5" ht="12" customHeight="1" x14ac:dyDescent="0.2"/>
    <row r="6" spans="1:5" ht="12" customHeight="1" x14ac:dyDescent="0.2"/>
    <row r="7" spans="1:5" ht="12" customHeight="1" x14ac:dyDescent="0.2"/>
    <row r="8" spans="1:5" ht="12" customHeight="1" x14ac:dyDescent="0.2"/>
    <row r="9" spans="1:5" ht="30" customHeight="1" x14ac:dyDescent="0.2">
      <c r="B9" s="91" t="str">
        <f>"Tabla 7. Población residente (en miles) por Lugar de nacimiento según Sexo. Castilla y León."&amp;MID('Índice '!B12,10,20)</f>
        <v>Tabla 7. Población residente (en miles) por Lugar de nacimiento según Sexo. Castilla y León. Datos a 01/07/2020</v>
      </c>
      <c r="C9" s="92"/>
      <c r="D9" s="92"/>
      <c r="E9" s="93"/>
    </row>
    <row r="10" spans="1:5" ht="12.75" customHeight="1" x14ac:dyDescent="0.2">
      <c r="B10" s="88" t="s">
        <v>42</v>
      </c>
      <c r="C10" s="14" t="s">
        <v>56</v>
      </c>
      <c r="D10" s="16"/>
      <c r="E10" s="30"/>
    </row>
    <row r="11" spans="1:5" ht="12.75" customHeight="1" x14ac:dyDescent="0.2">
      <c r="B11" s="90"/>
      <c r="C11" s="12" t="s">
        <v>9</v>
      </c>
      <c r="D11" s="12" t="s">
        <v>10</v>
      </c>
      <c r="E11" s="27" t="s">
        <v>8</v>
      </c>
    </row>
    <row r="12" spans="1:5" ht="15" customHeight="1" x14ac:dyDescent="0.2">
      <c r="B12" s="15" t="s">
        <v>43</v>
      </c>
      <c r="C12" s="20">
        <v>1061.5999999999999</v>
      </c>
      <c r="D12" s="20">
        <v>1066.8</v>
      </c>
      <c r="E12" s="25">
        <v>2128.4</v>
      </c>
    </row>
    <row r="13" spans="1:5" ht="15" customHeight="1" x14ac:dyDescent="0.2">
      <c r="B13" s="13" t="s">
        <v>44</v>
      </c>
      <c r="C13" s="22">
        <v>13.3</v>
      </c>
      <c r="D13" s="22">
        <v>10.9</v>
      </c>
      <c r="E13" s="26">
        <v>24.2</v>
      </c>
    </row>
    <row r="14" spans="1:5" ht="15" customHeight="1" x14ac:dyDescent="0.2">
      <c r="B14" s="13" t="s">
        <v>45</v>
      </c>
      <c r="C14" s="22">
        <v>0.3</v>
      </c>
      <c r="D14" s="22">
        <v>0.3</v>
      </c>
      <c r="E14" s="26">
        <v>0.6</v>
      </c>
    </row>
    <row r="15" spans="1:5" ht="15" customHeight="1" x14ac:dyDescent="0.2">
      <c r="B15" s="13" t="s">
        <v>46</v>
      </c>
      <c r="C15" s="22">
        <v>1.5</v>
      </c>
      <c r="D15" s="22">
        <v>1.5</v>
      </c>
      <c r="E15" s="26">
        <v>3</v>
      </c>
    </row>
    <row r="16" spans="1:5" ht="15" customHeight="1" x14ac:dyDescent="0.2">
      <c r="B16" s="13" t="s">
        <v>101</v>
      </c>
      <c r="C16" s="22">
        <v>20.399999999999999</v>
      </c>
      <c r="D16" s="22">
        <v>22.7</v>
      </c>
      <c r="E16" s="26">
        <v>43</v>
      </c>
    </row>
    <row r="17" spans="1:5" ht="15" customHeight="1" x14ac:dyDescent="0.2">
      <c r="B17" s="13" t="s">
        <v>48</v>
      </c>
      <c r="C17" s="22">
        <v>2</v>
      </c>
      <c r="D17" s="22">
        <v>4</v>
      </c>
      <c r="E17" s="26">
        <v>6</v>
      </c>
    </row>
    <row r="18" spans="1:5" ht="15" customHeight="1" x14ac:dyDescent="0.2">
      <c r="B18" s="13" t="s">
        <v>49</v>
      </c>
      <c r="C18" s="22">
        <v>17.600000000000001</v>
      </c>
      <c r="D18" s="22">
        <v>16.5</v>
      </c>
      <c r="E18" s="26">
        <v>34.1</v>
      </c>
    </row>
    <row r="19" spans="1:5" ht="15" customHeight="1" x14ac:dyDescent="0.2">
      <c r="B19" s="13" t="s">
        <v>50</v>
      </c>
      <c r="C19" s="22">
        <v>1.9</v>
      </c>
      <c r="D19" s="22">
        <v>1.1000000000000001</v>
      </c>
      <c r="E19" s="26">
        <v>3</v>
      </c>
    </row>
    <row r="20" spans="1:5" ht="15" customHeight="1" x14ac:dyDescent="0.2">
      <c r="B20" s="13" t="s">
        <v>51</v>
      </c>
      <c r="C20" s="22">
        <v>1</v>
      </c>
      <c r="D20" s="22">
        <v>2.1</v>
      </c>
      <c r="E20" s="26">
        <v>3.1</v>
      </c>
    </row>
    <row r="21" spans="1:5" ht="15" customHeight="1" x14ac:dyDescent="0.2">
      <c r="B21" s="13" t="s">
        <v>52</v>
      </c>
      <c r="C21" s="22">
        <v>9.9</v>
      </c>
      <c r="D21" s="22">
        <v>11.4</v>
      </c>
      <c r="E21" s="26">
        <v>21.3</v>
      </c>
    </row>
    <row r="22" spans="1:5" ht="15" customHeight="1" x14ac:dyDescent="0.2">
      <c r="B22" s="13" t="s">
        <v>53</v>
      </c>
      <c r="C22" s="22">
        <v>2.9</v>
      </c>
      <c r="D22" s="22">
        <v>6.7</v>
      </c>
      <c r="E22" s="26">
        <v>9.6</v>
      </c>
    </row>
    <row r="23" spans="1:5" ht="15" customHeight="1" x14ac:dyDescent="0.2">
      <c r="B23" s="13" t="s">
        <v>54</v>
      </c>
      <c r="C23" s="22">
        <v>23.6</v>
      </c>
      <c r="D23" s="22">
        <v>33.799999999999997</v>
      </c>
      <c r="E23" s="26">
        <v>57.4</v>
      </c>
    </row>
    <row r="24" spans="1:5" ht="15" customHeight="1" x14ac:dyDescent="0.2">
      <c r="B24" s="13" t="s">
        <v>55</v>
      </c>
      <c r="C24" s="22">
        <v>1.1000000000000001</v>
      </c>
      <c r="D24" s="22">
        <v>2.8</v>
      </c>
      <c r="E24" s="26">
        <v>3.9</v>
      </c>
    </row>
    <row r="25" spans="1:5" ht="15" customHeight="1" x14ac:dyDescent="0.2">
      <c r="A25" s="101"/>
      <c r="B25" s="29" t="s">
        <v>8</v>
      </c>
      <c r="C25" s="24">
        <v>1157.0999999999999</v>
      </c>
      <c r="D25" s="24">
        <v>1180.5</v>
      </c>
      <c r="E25" s="28">
        <v>2337.6</v>
      </c>
    </row>
    <row r="26" spans="1:5" ht="21.75" customHeight="1" x14ac:dyDescent="0.2">
      <c r="B26" s="103" t="s">
        <v>30</v>
      </c>
      <c r="C26" s="103"/>
      <c r="D26" s="103"/>
      <c r="E26" s="103"/>
    </row>
    <row r="27" spans="1:5" x14ac:dyDescent="0.2">
      <c r="B27" s="31"/>
    </row>
    <row r="28" spans="1:5" x14ac:dyDescent="0.2">
      <c r="B28" s="31"/>
    </row>
    <row r="29" spans="1:5" x14ac:dyDescent="0.2">
      <c r="B29" s="31"/>
    </row>
    <row r="30" spans="1:5" x14ac:dyDescent="0.2">
      <c r="B30" s="31"/>
    </row>
    <row r="31" spans="1:5" x14ac:dyDescent="0.2">
      <c r="B31" s="31"/>
      <c r="C31" s="44"/>
      <c r="D31" s="44"/>
      <c r="E31" s="44"/>
    </row>
    <row r="32" spans="1:5" x14ac:dyDescent="0.2">
      <c r="B32" s="31"/>
    </row>
    <row r="33" spans="2:2" x14ac:dyDescent="0.2">
      <c r="B33" s="31"/>
    </row>
    <row r="34" spans="2:2" x14ac:dyDescent="0.2">
      <c r="B34" s="31"/>
    </row>
    <row r="35" spans="2:2" x14ac:dyDescent="0.2">
      <c r="B35" s="31"/>
    </row>
    <row r="36" spans="2:2" x14ac:dyDescent="0.2">
      <c r="B36" s="31"/>
    </row>
    <row r="37" spans="2:2" x14ac:dyDescent="0.2">
      <c r="B37" s="31"/>
    </row>
    <row r="38" spans="2:2" x14ac:dyDescent="0.2">
      <c r="B38" s="31"/>
    </row>
    <row r="39" spans="2:2" x14ac:dyDescent="0.2">
      <c r="B39" s="31"/>
    </row>
    <row r="40" spans="2:2" x14ac:dyDescent="0.2">
      <c r="B40" s="31"/>
    </row>
    <row r="41" spans="2:2" x14ac:dyDescent="0.2">
      <c r="B41" s="31"/>
    </row>
    <row r="42" spans="2:2" x14ac:dyDescent="0.2">
      <c r="B42" s="31"/>
    </row>
    <row r="43" spans="2:2" x14ac:dyDescent="0.2">
      <c r="B43" s="31"/>
    </row>
    <row r="44" spans="2:2" x14ac:dyDescent="0.2">
      <c r="B44" s="31"/>
    </row>
    <row r="45" spans="2:2" x14ac:dyDescent="0.2">
      <c r="B45" s="31"/>
    </row>
    <row r="46" spans="2:2" x14ac:dyDescent="0.2">
      <c r="B46" s="31"/>
    </row>
    <row r="47" spans="2:2" x14ac:dyDescent="0.2">
      <c r="B47" s="31"/>
    </row>
    <row r="48" spans="2:2" x14ac:dyDescent="0.2">
      <c r="B48" s="31"/>
    </row>
    <row r="49" spans="2:2" x14ac:dyDescent="0.2">
      <c r="B49" s="31"/>
    </row>
    <row r="50" spans="2:2" x14ac:dyDescent="0.2">
      <c r="B50" s="31"/>
    </row>
    <row r="51" spans="2:2" x14ac:dyDescent="0.2">
      <c r="B51" s="31"/>
    </row>
    <row r="52" spans="2:2" x14ac:dyDescent="0.2">
      <c r="B52" s="31"/>
    </row>
    <row r="53" spans="2:2" x14ac:dyDescent="0.2">
      <c r="B53" s="31"/>
    </row>
    <row r="54" spans="2:2" x14ac:dyDescent="0.2">
      <c r="B54" s="31"/>
    </row>
    <row r="55" spans="2:2" x14ac:dyDescent="0.2">
      <c r="B55" s="31"/>
    </row>
    <row r="56" spans="2:2" x14ac:dyDescent="0.2">
      <c r="B56" s="31"/>
    </row>
    <row r="57" spans="2:2" x14ac:dyDescent="0.2">
      <c r="B57" s="31"/>
    </row>
    <row r="58" spans="2:2" x14ac:dyDescent="0.2">
      <c r="B58" s="31"/>
    </row>
    <row r="59" spans="2:2" x14ac:dyDescent="0.2">
      <c r="B59" s="31"/>
    </row>
    <row r="60" spans="2:2" x14ac:dyDescent="0.2">
      <c r="B60" s="31"/>
    </row>
    <row r="61" spans="2:2" x14ac:dyDescent="0.2">
      <c r="B61" s="31"/>
    </row>
  </sheetData>
  <mergeCells count="3">
    <mergeCell ref="B10:B11"/>
    <mergeCell ref="B26:E26"/>
    <mergeCell ref="B9:E9"/>
  </mergeCells>
  <pageMargins left="0.39370078740157483" right="0.39370078740157483" top="0.39370078740157483" bottom="0.39370078740157483" header="0" footer="0.3937007874015748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7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4.25" x14ac:dyDescent="0.2"/>
  <cols>
    <col min="1" max="1" width="5.7109375" style="98" customWidth="1"/>
    <col min="2" max="2" width="10.7109375" style="98" customWidth="1"/>
    <col min="3" max="3" width="13.42578125" style="98" customWidth="1"/>
    <col min="4" max="8" width="15.7109375" style="98" customWidth="1"/>
    <col min="9" max="9" width="14" style="98" customWidth="1"/>
    <col min="10" max="10" width="15.7109375" style="98" customWidth="1"/>
    <col min="11" max="11" width="18" style="98" customWidth="1"/>
    <col min="12" max="12" width="15.7109375" style="98" customWidth="1"/>
    <col min="13" max="16384" width="11.42578125" style="98"/>
  </cols>
  <sheetData>
    <row r="1" spans="1:12" ht="12" customHeight="1" x14ac:dyDescent="0.2">
      <c r="A1" s="99"/>
    </row>
    <row r="2" spans="1:12" ht="12" customHeight="1" x14ac:dyDescent="0.2"/>
    <row r="3" spans="1:12" ht="12" customHeight="1" x14ac:dyDescent="0.2"/>
    <row r="4" spans="1:12" ht="12" customHeight="1" x14ac:dyDescent="0.2"/>
    <row r="5" spans="1:12" ht="12" customHeight="1" x14ac:dyDescent="0.2"/>
    <row r="6" spans="1:12" ht="12" customHeight="1" x14ac:dyDescent="0.2"/>
    <row r="7" spans="1:12" ht="12" customHeight="1" x14ac:dyDescent="0.2"/>
    <row r="8" spans="1:12" ht="12" customHeight="1" x14ac:dyDescent="0.2"/>
    <row r="9" spans="1:12" ht="30" customHeight="1" x14ac:dyDescent="0.2">
      <c r="B9" s="91" t="str">
        <f>"Tabla 8. Población residente (en miles) por Sexo y Grupo de edad según Situación en el hogar. 
Castilla y León."&amp;MID('Índice '!B12,10,20)</f>
        <v>Tabla 8. Población residente (en miles) por Sexo y Grupo de edad según Situación en el hogar. 
Castilla y León. Datos a 01/07/2020</v>
      </c>
      <c r="C9" s="92"/>
      <c r="D9" s="92"/>
      <c r="E9" s="92"/>
      <c r="F9" s="92"/>
      <c r="G9" s="92"/>
      <c r="H9" s="92"/>
      <c r="I9" s="92"/>
      <c r="J9" s="92"/>
      <c r="K9" s="92"/>
      <c r="L9" s="93"/>
    </row>
    <row r="10" spans="1:12" ht="12.75" customHeight="1" x14ac:dyDescent="0.2">
      <c r="B10" s="94" t="s">
        <v>56</v>
      </c>
      <c r="C10" s="96" t="s">
        <v>1</v>
      </c>
      <c r="D10" s="16" t="s">
        <v>34</v>
      </c>
      <c r="E10" s="16"/>
      <c r="F10" s="16"/>
      <c r="G10" s="16"/>
      <c r="H10" s="16"/>
      <c r="I10" s="16"/>
      <c r="J10" s="16"/>
      <c r="K10" s="16"/>
      <c r="L10" s="30"/>
    </row>
    <row r="11" spans="1:12" ht="63.75" customHeight="1" x14ac:dyDescent="0.2">
      <c r="B11" s="95"/>
      <c r="C11" s="97"/>
      <c r="D11" s="48" t="s">
        <v>35</v>
      </c>
      <c r="E11" s="17" t="s">
        <v>36</v>
      </c>
      <c r="F11" s="17" t="s">
        <v>37</v>
      </c>
      <c r="G11" s="17" t="s">
        <v>38</v>
      </c>
      <c r="H11" s="17" t="s">
        <v>39</v>
      </c>
      <c r="I11" s="17" t="s">
        <v>40</v>
      </c>
      <c r="J11" s="17" t="s">
        <v>41</v>
      </c>
      <c r="K11" s="12" t="s">
        <v>102</v>
      </c>
      <c r="L11" s="27" t="s">
        <v>8</v>
      </c>
    </row>
    <row r="12" spans="1:12" ht="15" customHeight="1" x14ac:dyDescent="0.2">
      <c r="B12" s="45" t="s">
        <v>9</v>
      </c>
      <c r="C12" s="50" t="s">
        <v>57</v>
      </c>
      <c r="D12" s="19" t="s">
        <v>166</v>
      </c>
      <c r="E12" s="52" t="s">
        <v>166</v>
      </c>
      <c r="F12" s="52" t="s">
        <v>166</v>
      </c>
      <c r="G12" s="52">
        <v>122.1</v>
      </c>
      <c r="H12" s="52">
        <v>22.6</v>
      </c>
      <c r="I12" s="52" t="s">
        <v>166</v>
      </c>
      <c r="J12" s="52">
        <v>0.3</v>
      </c>
      <c r="K12" s="20" t="s">
        <v>166</v>
      </c>
      <c r="L12" s="25">
        <v>145</v>
      </c>
    </row>
    <row r="13" spans="1:12" ht="15" customHeight="1" x14ac:dyDescent="0.2">
      <c r="B13" s="46"/>
      <c r="C13" s="50" t="s">
        <v>58</v>
      </c>
      <c r="D13" s="21" t="s">
        <v>166</v>
      </c>
      <c r="E13" s="53">
        <v>0.9</v>
      </c>
      <c r="F13" s="53" t="s">
        <v>166</v>
      </c>
      <c r="G13" s="53">
        <v>83.2</v>
      </c>
      <c r="H13" s="53">
        <v>19.5</v>
      </c>
      <c r="I13" s="53">
        <v>0.9</v>
      </c>
      <c r="J13" s="53">
        <v>0.8</v>
      </c>
      <c r="K13" s="22">
        <v>0.6</v>
      </c>
      <c r="L13" s="26">
        <v>105.8</v>
      </c>
    </row>
    <row r="14" spans="1:12" ht="15" customHeight="1" x14ac:dyDescent="0.2">
      <c r="B14" s="46"/>
      <c r="C14" s="51" t="s">
        <v>59</v>
      </c>
      <c r="D14" s="21">
        <v>11.4</v>
      </c>
      <c r="E14" s="53">
        <v>18.2</v>
      </c>
      <c r="F14" s="53" t="s">
        <v>166</v>
      </c>
      <c r="G14" s="53">
        <v>50</v>
      </c>
      <c r="H14" s="53">
        <v>14.7</v>
      </c>
      <c r="I14" s="53">
        <v>13.5</v>
      </c>
      <c r="J14" s="53">
        <v>6.1</v>
      </c>
      <c r="K14" s="22">
        <v>0.2</v>
      </c>
      <c r="L14" s="26">
        <v>114.1</v>
      </c>
    </row>
    <row r="15" spans="1:12" ht="15" customHeight="1" x14ac:dyDescent="0.2">
      <c r="B15" s="46"/>
      <c r="C15" s="51" t="s">
        <v>60</v>
      </c>
      <c r="D15" s="21">
        <v>73.7</v>
      </c>
      <c r="E15" s="53">
        <v>26.5</v>
      </c>
      <c r="F15" s="53">
        <v>1.4</v>
      </c>
      <c r="G15" s="53">
        <v>20.2</v>
      </c>
      <c r="H15" s="53">
        <v>12.8</v>
      </c>
      <c r="I15" s="53">
        <v>23.4</v>
      </c>
      <c r="J15" s="53">
        <v>2.2000000000000002</v>
      </c>
      <c r="K15" s="22">
        <v>1.2</v>
      </c>
      <c r="L15" s="26">
        <v>161.4</v>
      </c>
    </row>
    <row r="16" spans="1:12" ht="15" customHeight="1" x14ac:dyDescent="0.2">
      <c r="B16" s="46"/>
      <c r="C16" s="51" t="s">
        <v>61</v>
      </c>
      <c r="D16" s="21">
        <v>109.1</v>
      </c>
      <c r="E16" s="53">
        <v>14.4</v>
      </c>
      <c r="F16" s="53">
        <v>4.2</v>
      </c>
      <c r="G16" s="53">
        <v>10.5</v>
      </c>
      <c r="H16" s="53">
        <v>11.3</v>
      </c>
      <c r="I16" s="53">
        <v>32.5</v>
      </c>
      <c r="J16" s="53">
        <v>4.7</v>
      </c>
      <c r="K16" s="22">
        <v>1.1000000000000001</v>
      </c>
      <c r="L16" s="26">
        <v>187.7</v>
      </c>
    </row>
    <row r="17" spans="2:12" ht="15" customHeight="1" x14ac:dyDescent="0.2">
      <c r="B17" s="46"/>
      <c r="C17" s="51" t="s">
        <v>62</v>
      </c>
      <c r="D17" s="21">
        <v>122.2</v>
      </c>
      <c r="E17" s="53">
        <v>7.1</v>
      </c>
      <c r="F17" s="53">
        <v>7.6</v>
      </c>
      <c r="G17" s="53">
        <v>3.5</v>
      </c>
      <c r="H17" s="53">
        <v>8.3000000000000007</v>
      </c>
      <c r="I17" s="53">
        <v>28.4</v>
      </c>
      <c r="J17" s="53">
        <v>4</v>
      </c>
      <c r="K17" s="22">
        <v>2.7</v>
      </c>
      <c r="L17" s="26">
        <v>183.8</v>
      </c>
    </row>
    <row r="18" spans="2:12" ht="15" customHeight="1" x14ac:dyDescent="0.2">
      <c r="B18" s="46"/>
      <c r="C18" s="65" t="s">
        <v>63</v>
      </c>
      <c r="D18" s="21">
        <v>184</v>
      </c>
      <c r="E18" s="53">
        <v>4</v>
      </c>
      <c r="F18" s="53">
        <v>10.8</v>
      </c>
      <c r="G18" s="53" t="s">
        <v>166</v>
      </c>
      <c r="H18" s="53">
        <v>2.5</v>
      </c>
      <c r="I18" s="53">
        <v>49.5</v>
      </c>
      <c r="J18" s="53">
        <v>8.3000000000000007</v>
      </c>
      <c r="K18" s="22">
        <v>0.2</v>
      </c>
      <c r="L18" s="26">
        <v>259.2</v>
      </c>
    </row>
    <row r="19" spans="2:12" ht="15" customHeight="1" x14ac:dyDescent="0.2">
      <c r="B19" s="47"/>
      <c r="C19" s="49" t="s">
        <v>8</v>
      </c>
      <c r="D19" s="54">
        <v>500.4</v>
      </c>
      <c r="E19" s="55">
        <v>71</v>
      </c>
      <c r="F19" s="55">
        <v>24</v>
      </c>
      <c r="G19" s="55">
        <v>289.5</v>
      </c>
      <c r="H19" s="55">
        <v>91.6</v>
      </c>
      <c r="I19" s="55">
        <v>148.1</v>
      </c>
      <c r="J19" s="55">
        <v>26.6</v>
      </c>
      <c r="K19" s="56">
        <v>6</v>
      </c>
      <c r="L19" s="57">
        <v>1157.0999999999999</v>
      </c>
    </row>
    <row r="20" spans="2:12" ht="15" customHeight="1" x14ac:dyDescent="0.2">
      <c r="B20" s="63" t="s">
        <v>10</v>
      </c>
      <c r="C20" s="50" t="s">
        <v>57</v>
      </c>
      <c r="D20" s="58" t="s">
        <v>166</v>
      </c>
      <c r="E20" s="59" t="s">
        <v>166</v>
      </c>
      <c r="F20" s="59" t="s">
        <v>166</v>
      </c>
      <c r="G20" s="59">
        <v>113.4</v>
      </c>
      <c r="H20" s="59">
        <v>20.5</v>
      </c>
      <c r="I20" s="59" t="s">
        <v>166</v>
      </c>
      <c r="J20" s="59">
        <v>2.1</v>
      </c>
      <c r="K20" s="60" t="s">
        <v>166</v>
      </c>
      <c r="L20" s="61">
        <v>136</v>
      </c>
    </row>
    <row r="21" spans="2:12" ht="15" customHeight="1" x14ac:dyDescent="0.2">
      <c r="B21" s="64"/>
      <c r="C21" s="50" t="s">
        <v>58</v>
      </c>
      <c r="D21" s="21">
        <v>1.3</v>
      </c>
      <c r="E21" s="53">
        <v>2.1</v>
      </c>
      <c r="F21" s="53">
        <v>0.7</v>
      </c>
      <c r="G21" s="53">
        <v>72.900000000000006</v>
      </c>
      <c r="H21" s="53">
        <v>22.4</v>
      </c>
      <c r="I21" s="53">
        <v>0.7</v>
      </c>
      <c r="J21" s="53">
        <v>0.6</v>
      </c>
      <c r="K21" s="22">
        <v>0.6</v>
      </c>
      <c r="L21" s="26">
        <v>101.2</v>
      </c>
    </row>
    <row r="22" spans="2:12" ht="15" customHeight="1" x14ac:dyDescent="0.2">
      <c r="B22" s="64"/>
      <c r="C22" s="51" t="s">
        <v>59</v>
      </c>
      <c r="D22" s="21">
        <v>19.2</v>
      </c>
      <c r="E22" s="53">
        <v>24.3</v>
      </c>
      <c r="F22" s="53">
        <v>4.8</v>
      </c>
      <c r="G22" s="53">
        <v>31</v>
      </c>
      <c r="H22" s="53">
        <v>13.3</v>
      </c>
      <c r="I22" s="53">
        <v>13.8</v>
      </c>
      <c r="J22" s="53">
        <v>1.4</v>
      </c>
      <c r="K22" s="22">
        <v>0.9</v>
      </c>
      <c r="L22" s="26">
        <v>108.7</v>
      </c>
    </row>
    <row r="23" spans="2:12" ht="15" customHeight="1" x14ac:dyDescent="0.2">
      <c r="B23" s="64"/>
      <c r="C23" s="51" t="s">
        <v>60</v>
      </c>
      <c r="D23" s="21">
        <v>85.1</v>
      </c>
      <c r="E23" s="53">
        <v>23.5</v>
      </c>
      <c r="F23" s="53">
        <v>13.3</v>
      </c>
      <c r="G23" s="53">
        <v>12.5</v>
      </c>
      <c r="H23" s="53">
        <v>4.9000000000000004</v>
      </c>
      <c r="I23" s="53">
        <v>14.1</v>
      </c>
      <c r="J23" s="53">
        <v>1.6</v>
      </c>
      <c r="K23" s="22">
        <v>2.2000000000000002</v>
      </c>
      <c r="L23" s="26">
        <v>157.30000000000001</v>
      </c>
    </row>
    <row r="24" spans="2:12" ht="15" customHeight="1" x14ac:dyDescent="0.2">
      <c r="B24" s="64"/>
      <c r="C24" s="51" t="s">
        <v>61</v>
      </c>
      <c r="D24" s="21">
        <v>118.5</v>
      </c>
      <c r="E24" s="53">
        <v>13.9</v>
      </c>
      <c r="F24" s="53">
        <v>24.3</v>
      </c>
      <c r="G24" s="53">
        <v>3.3</v>
      </c>
      <c r="H24" s="53">
        <v>6</v>
      </c>
      <c r="I24" s="53">
        <v>14.3</v>
      </c>
      <c r="J24" s="53">
        <v>1.2</v>
      </c>
      <c r="K24" s="22">
        <v>2.4</v>
      </c>
      <c r="L24" s="26">
        <v>184</v>
      </c>
    </row>
    <row r="25" spans="2:12" ht="15" customHeight="1" x14ac:dyDescent="0.2">
      <c r="B25" s="64"/>
      <c r="C25" s="51" t="s">
        <v>62</v>
      </c>
      <c r="D25" s="21">
        <v>117.7</v>
      </c>
      <c r="E25" s="53">
        <v>6</v>
      </c>
      <c r="F25" s="53">
        <v>22.4</v>
      </c>
      <c r="G25" s="53">
        <v>0.8</v>
      </c>
      <c r="H25" s="53">
        <v>3.9</v>
      </c>
      <c r="I25" s="53">
        <v>20.8</v>
      </c>
      <c r="J25" s="53">
        <v>7.1</v>
      </c>
      <c r="K25" s="22">
        <v>2.4</v>
      </c>
      <c r="L25" s="26">
        <v>181.1</v>
      </c>
    </row>
    <row r="26" spans="2:12" ht="15" customHeight="1" x14ac:dyDescent="0.2">
      <c r="B26" s="64"/>
      <c r="C26" s="65" t="s">
        <v>63</v>
      </c>
      <c r="D26" s="21">
        <v>157.19999999999999</v>
      </c>
      <c r="E26" s="53">
        <v>1.8</v>
      </c>
      <c r="F26" s="53">
        <v>35.5</v>
      </c>
      <c r="G26" s="53">
        <v>0.3</v>
      </c>
      <c r="H26" s="53">
        <v>1.8</v>
      </c>
      <c r="I26" s="53">
        <v>96</v>
      </c>
      <c r="J26" s="53">
        <v>17.600000000000001</v>
      </c>
      <c r="K26" s="22">
        <v>1.8</v>
      </c>
      <c r="L26" s="26">
        <v>312</v>
      </c>
    </row>
    <row r="27" spans="2:12" ht="15" customHeight="1" x14ac:dyDescent="0.2">
      <c r="B27" s="66"/>
      <c r="C27" s="67" t="s">
        <v>8</v>
      </c>
      <c r="D27" s="54">
        <v>499</v>
      </c>
      <c r="E27" s="55">
        <v>71.7</v>
      </c>
      <c r="F27" s="55">
        <v>101</v>
      </c>
      <c r="G27" s="55">
        <v>234.2</v>
      </c>
      <c r="H27" s="55">
        <v>72.8</v>
      </c>
      <c r="I27" s="55">
        <v>159.69999999999999</v>
      </c>
      <c r="J27" s="55">
        <v>31.7</v>
      </c>
      <c r="K27" s="56">
        <v>10.4</v>
      </c>
      <c r="L27" s="57">
        <v>1180.5</v>
      </c>
    </row>
    <row r="28" spans="2:12" ht="15" customHeight="1" x14ac:dyDescent="0.2">
      <c r="B28" s="63" t="s">
        <v>8</v>
      </c>
      <c r="C28" s="50" t="s">
        <v>57</v>
      </c>
      <c r="D28" s="58" t="s">
        <v>166</v>
      </c>
      <c r="E28" s="59" t="s">
        <v>166</v>
      </c>
      <c r="F28" s="59" t="s">
        <v>166</v>
      </c>
      <c r="G28" s="59">
        <v>235.5</v>
      </c>
      <c r="H28" s="59">
        <v>43.1</v>
      </c>
      <c r="I28" s="59" t="s">
        <v>166</v>
      </c>
      <c r="J28" s="59">
        <v>2.4</v>
      </c>
      <c r="K28" s="60" t="s">
        <v>166</v>
      </c>
      <c r="L28" s="61">
        <v>281</v>
      </c>
    </row>
    <row r="29" spans="2:12" ht="15" customHeight="1" x14ac:dyDescent="0.2">
      <c r="B29" s="64"/>
      <c r="C29" s="50" t="s">
        <v>58</v>
      </c>
      <c r="D29" s="21">
        <v>1.3</v>
      </c>
      <c r="E29" s="53">
        <v>2.9</v>
      </c>
      <c r="F29" s="53">
        <v>0.7</v>
      </c>
      <c r="G29" s="53">
        <v>156.1</v>
      </c>
      <c r="H29" s="53">
        <v>41.8</v>
      </c>
      <c r="I29" s="53">
        <v>1.6</v>
      </c>
      <c r="J29" s="53">
        <v>1.4</v>
      </c>
      <c r="K29" s="22">
        <v>1.2</v>
      </c>
      <c r="L29" s="26">
        <v>207</v>
      </c>
    </row>
    <row r="30" spans="2:12" ht="15" customHeight="1" x14ac:dyDescent="0.2">
      <c r="B30" s="64"/>
      <c r="C30" s="51" t="s">
        <v>59</v>
      </c>
      <c r="D30" s="21">
        <v>30.5</v>
      </c>
      <c r="E30" s="53">
        <v>42.5</v>
      </c>
      <c r="F30" s="53">
        <v>4.8</v>
      </c>
      <c r="G30" s="53">
        <v>80.900000000000006</v>
      </c>
      <c r="H30" s="53">
        <v>28</v>
      </c>
      <c r="I30" s="53">
        <v>27.3</v>
      </c>
      <c r="J30" s="53">
        <v>7.6</v>
      </c>
      <c r="K30" s="22">
        <v>1.1000000000000001</v>
      </c>
      <c r="L30" s="26">
        <v>222.9</v>
      </c>
    </row>
    <row r="31" spans="2:12" ht="15" customHeight="1" x14ac:dyDescent="0.2">
      <c r="B31" s="64"/>
      <c r="C31" s="51" t="s">
        <v>60</v>
      </c>
      <c r="D31" s="21">
        <v>158.9</v>
      </c>
      <c r="E31" s="53">
        <v>49.9</v>
      </c>
      <c r="F31" s="53">
        <v>14.7</v>
      </c>
      <c r="G31" s="53">
        <v>32.799999999999997</v>
      </c>
      <c r="H31" s="53">
        <v>17.7</v>
      </c>
      <c r="I31" s="53">
        <v>37.5</v>
      </c>
      <c r="J31" s="53">
        <v>3.8</v>
      </c>
      <c r="K31" s="22">
        <v>3.5</v>
      </c>
      <c r="L31" s="26">
        <v>318.8</v>
      </c>
    </row>
    <row r="32" spans="2:12" ht="15" customHeight="1" x14ac:dyDescent="0.2">
      <c r="B32" s="64"/>
      <c r="C32" s="51" t="s">
        <v>61</v>
      </c>
      <c r="D32" s="21">
        <v>227.6</v>
      </c>
      <c r="E32" s="53">
        <v>28.3</v>
      </c>
      <c r="F32" s="53">
        <v>28.4</v>
      </c>
      <c r="G32" s="53">
        <v>13.9</v>
      </c>
      <c r="H32" s="53">
        <v>17.3</v>
      </c>
      <c r="I32" s="53">
        <v>46.8</v>
      </c>
      <c r="J32" s="53">
        <v>6</v>
      </c>
      <c r="K32" s="22">
        <v>3.5</v>
      </c>
      <c r="L32" s="26">
        <v>371.7</v>
      </c>
    </row>
    <row r="33" spans="2:12" ht="15" customHeight="1" x14ac:dyDescent="0.2">
      <c r="B33" s="64"/>
      <c r="C33" s="51" t="s">
        <v>62</v>
      </c>
      <c r="D33" s="21">
        <v>239.8</v>
      </c>
      <c r="E33" s="53">
        <v>13.1</v>
      </c>
      <c r="F33" s="53">
        <v>30</v>
      </c>
      <c r="G33" s="53">
        <v>4.3</v>
      </c>
      <c r="H33" s="53">
        <v>12.2</v>
      </c>
      <c r="I33" s="53">
        <v>49.2</v>
      </c>
      <c r="J33" s="53">
        <v>11.1</v>
      </c>
      <c r="K33" s="22">
        <v>5.0999999999999996</v>
      </c>
      <c r="L33" s="26">
        <v>364.9</v>
      </c>
    </row>
    <row r="34" spans="2:12" ht="15" customHeight="1" x14ac:dyDescent="0.2">
      <c r="B34" s="64"/>
      <c r="C34" s="65" t="s">
        <v>63</v>
      </c>
      <c r="D34" s="21">
        <v>341.2</v>
      </c>
      <c r="E34" s="53">
        <v>5.9</v>
      </c>
      <c r="F34" s="53">
        <v>46.3</v>
      </c>
      <c r="G34" s="53">
        <v>0.3</v>
      </c>
      <c r="H34" s="53">
        <v>4.3</v>
      </c>
      <c r="I34" s="53">
        <v>145.4</v>
      </c>
      <c r="J34" s="53">
        <v>25.9</v>
      </c>
      <c r="K34" s="22">
        <v>2</v>
      </c>
      <c r="L34" s="26">
        <v>571.29999999999995</v>
      </c>
    </row>
    <row r="35" spans="2:12" ht="15" customHeight="1" x14ac:dyDescent="0.2">
      <c r="B35" s="68"/>
      <c r="C35" s="69" t="s">
        <v>8</v>
      </c>
      <c r="D35" s="23">
        <v>999.4</v>
      </c>
      <c r="E35" s="62">
        <v>142.69999999999999</v>
      </c>
      <c r="F35" s="62">
        <v>125</v>
      </c>
      <c r="G35" s="62">
        <v>523.70000000000005</v>
      </c>
      <c r="H35" s="62">
        <v>164.4</v>
      </c>
      <c r="I35" s="62">
        <v>307.89999999999998</v>
      </c>
      <c r="J35" s="62">
        <v>58.2</v>
      </c>
      <c r="K35" s="24">
        <v>16.399999999999999</v>
      </c>
      <c r="L35" s="28">
        <v>2337.6</v>
      </c>
    </row>
    <row r="36" spans="2:12" ht="26.1" customHeight="1" x14ac:dyDescent="0.2">
      <c r="B36" s="102" t="s">
        <v>29</v>
      </c>
      <c r="C36" s="102"/>
      <c r="D36" s="102"/>
      <c r="E36" s="102"/>
      <c r="F36" s="102"/>
      <c r="G36" s="102"/>
      <c r="H36" s="102"/>
      <c r="I36" s="102"/>
      <c r="J36" s="102"/>
      <c r="K36" s="102"/>
      <c r="L36" s="102"/>
    </row>
    <row r="37" spans="2:12" ht="11.25" customHeight="1" x14ac:dyDescent="0.2">
      <c r="B37" s="38" t="s">
        <v>30</v>
      </c>
    </row>
  </sheetData>
  <mergeCells count="4">
    <mergeCell ref="B10:B11"/>
    <mergeCell ref="C10:C11"/>
    <mergeCell ref="B36:L36"/>
    <mergeCell ref="B9:L9"/>
  </mergeCells>
  <pageMargins left="0.39370078740157483" right="0.39370078740157483" top="0.39370078740157483" bottom="0.39370078740157483" header="0" footer="0.39370078740157483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22</vt:i4>
      </vt:variant>
    </vt:vector>
  </HeadingPairs>
  <TitlesOfParts>
    <vt:vector size="45" baseType="lpstr">
      <vt:lpstr>Índice </vt:lpstr>
      <vt:lpstr>Tabla1</vt:lpstr>
      <vt:lpstr>Tabla2</vt:lpstr>
      <vt:lpstr>Tabla3</vt:lpstr>
      <vt:lpstr>Tabla4</vt:lpstr>
      <vt:lpstr>Tabla5</vt:lpstr>
      <vt:lpstr>Tabla6</vt:lpstr>
      <vt:lpstr>Tabla7</vt:lpstr>
      <vt:lpstr>Tabla8</vt:lpstr>
      <vt:lpstr>Tabla9</vt:lpstr>
      <vt:lpstr>Tabla10</vt:lpstr>
      <vt:lpstr>Tabla11</vt:lpstr>
      <vt:lpstr>Tabla12</vt:lpstr>
      <vt:lpstr>Tabla13</vt:lpstr>
      <vt:lpstr>Tabla14</vt:lpstr>
      <vt:lpstr>Tabla15</vt:lpstr>
      <vt:lpstr>Tabla16</vt:lpstr>
      <vt:lpstr>Tabla17</vt:lpstr>
      <vt:lpstr>Tabla18</vt:lpstr>
      <vt:lpstr>Tabla19</vt:lpstr>
      <vt:lpstr>Tabla20</vt:lpstr>
      <vt:lpstr>Tabla21</vt:lpstr>
      <vt:lpstr>Tabla22</vt:lpstr>
      <vt:lpstr>'Índice '!Área_de_impresión</vt:lpstr>
      <vt:lpstr>Tabla10!Área_de_impresión</vt:lpstr>
      <vt:lpstr>Tabla11!Área_de_impresión</vt:lpstr>
      <vt:lpstr>Tabla12!Área_de_impresión</vt:lpstr>
      <vt:lpstr>Tabla13!Área_de_impresión</vt:lpstr>
      <vt:lpstr>Tabla14!Área_de_impresión</vt:lpstr>
      <vt:lpstr>Tabla15!Área_de_impresión</vt:lpstr>
      <vt:lpstr>Tabla16!Área_de_impresión</vt:lpstr>
      <vt:lpstr>Tabla17!Área_de_impresión</vt:lpstr>
      <vt:lpstr>Tabla18!Área_de_impresión</vt:lpstr>
      <vt:lpstr>Tabla19!Área_de_impresión</vt:lpstr>
      <vt:lpstr>Tabla2!Área_de_impresión</vt:lpstr>
      <vt:lpstr>Tabla20!Área_de_impresión</vt:lpstr>
      <vt:lpstr>Tabla21!Área_de_impresión</vt:lpstr>
      <vt:lpstr>Tabla22!Área_de_impresión</vt:lpstr>
      <vt:lpstr>Tabla3!Área_de_impresión</vt:lpstr>
      <vt:lpstr>Tabla4!Área_de_impresión</vt:lpstr>
      <vt:lpstr>Tabla5!Área_de_impresión</vt:lpstr>
      <vt:lpstr>Tabla6!Área_de_impresión</vt:lpstr>
      <vt:lpstr>Tabla7!Área_de_impresión</vt:lpstr>
      <vt:lpstr>Tabla8!Área_de_impresión</vt:lpstr>
      <vt:lpstr>Tabla9!Área_de_impresión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2021-04-08T11:10:04Z</cp:lastPrinted>
  <dcterms:created xsi:type="dcterms:W3CDTF">2015-04-13T09:02:33Z</dcterms:created>
  <dcterms:modified xsi:type="dcterms:W3CDTF">2021-04-12T09:30:58Z</dcterms:modified>
</cp:coreProperties>
</file>