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G:\Estadisticas_Economicas\Estadisticas estructurales\Propiedad Industrial\2023\"/>
    </mc:Choice>
  </mc:AlternateContent>
  <xr:revisionPtr revIDLastSave="0" documentId="13_ncr:1_{6CF375BD-0612-49AA-A0DF-0CC90413ADBE}" xr6:coauthVersionLast="47" xr6:coauthVersionMax="47" xr10:uidLastSave="{00000000-0000-0000-0000-000000000000}"/>
  <bookViews>
    <workbookView xWindow="-120" yWindow="-120" windowWidth="29040" windowHeight="15720" tabRatio="859" xr2:uid="{00000000-000D-0000-FFFF-FFFF00000000}"/>
  </bookViews>
  <sheets>
    <sheet name="Índice" sheetId="1" r:id="rId1"/>
    <sheet name="Tabla 1" sheetId="2" r:id="rId2"/>
    <sheet name="Tabla 2" sheetId="3" r:id="rId3"/>
    <sheet name="Tabla 3" sheetId="4" r:id="rId4"/>
    <sheet name="Tabla 4" sheetId="5" r:id="rId5"/>
    <sheet name="Tabla 5" sheetId="6" r:id="rId6"/>
    <sheet name="Tabla 6" sheetId="7" r:id="rId7"/>
    <sheet name="Tabla 7" sheetId="8" r:id="rId8"/>
    <sheet name="Tabla 8" sheetId="9" r:id="rId9"/>
    <sheet name="Tabla 9" sheetId="10" r:id="rId10"/>
    <sheet name="Tabla 10" sheetId="11" r:id="rId11"/>
    <sheet name="Tabla 11" sheetId="12" r:id="rId12"/>
    <sheet name="Tabla 12" sheetId="13" r:id="rId13"/>
    <sheet name="Tabla 13" sheetId="14" r:id="rId14"/>
    <sheet name="Tabla 14" sheetId="15" r:id="rId15"/>
    <sheet name="Tabla 15" sheetId="16" r:id="rId16"/>
    <sheet name="Tabla 16" sheetId="17" r:id="rId17"/>
    <sheet name="Tabla 17" sheetId="18" r:id="rId18"/>
    <sheet name="Tabla 18" sheetId="19" r:id="rId19"/>
    <sheet name="Tabla 19" sheetId="20" r:id="rId20"/>
  </sheets>
  <definedNames>
    <definedName name="_xlnm.Print_Area" localSheetId="0">Índice!$A$1:$C$44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9" i="1" l="1"/>
  <c r="B38" i="1"/>
  <c r="B37" i="1"/>
  <c r="B35" i="1"/>
  <c r="B34" i="1"/>
  <c r="B33" i="1"/>
  <c r="B30" i="1"/>
  <c r="B29" i="1"/>
  <c r="B28" i="1"/>
  <c r="B26" i="1"/>
  <c r="B25" i="1"/>
  <c r="B24" i="1"/>
  <c r="B23" i="1"/>
  <c r="B22" i="1"/>
  <c r="B20" i="1"/>
  <c r="B19" i="1"/>
  <c r="B18" i="1"/>
  <c r="B17" i="1"/>
  <c r="B16" i="1"/>
</calcChain>
</file>

<file path=xl/sharedStrings.xml><?xml version="1.0" encoding="utf-8"?>
<sst xmlns="http://schemas.openxmlformats.org/spreadsheetml/2006/main" count="635" uniqueCount="75">
  <si>
    <t>Información estadística de Castilla y León</t>
  </si>
  <si>
    <t>(PROTECCIÓN JURÍDICA DE LA PROPIEDAD INDUSTRIAL)</t>
  </si>
  <si>
    <t>A) INVENCIONES</t>
  </si>
  <si>
    <t>Solicitudes de patente nacional presentadas por Tipo de solicitante</t>
  </si>
  <si>
    <t>Patentes en vigor por Sectores técnicos</t>
  </si>
  <si>
    <t>Solicitudes de modelos de utilidad presentadas por Tipo de solicitante</t>
  </si>
  <si>
    <t>Solicitudes de modelos de utilidad publicadas por Sectores técnicos</t>
  </si>
  <si>
    <t>Concesiones de modelos de utilidad por Tipo de solicitante</t>
  </si>
  <si>
    <t>Concesiones de modelos de utilidad publicadas por Sectores técnicos</t>
  </si>
  <si>
    <t>Modelos de utilidad en vigor por Sectores técnicos</t>
  </si>
  <si>
    <t>B) DISEÑOS INDUSTRIALES</t>
  </si>
  <si>
    <t>Concesiones de diseño industrial por Tipo de solicitante</t>
  </si>
  <si>
    <t>Diseños industriales en vigor</t>
  </si>
  <si>
    <t>C) SIGNOS DISTINTIVOS</t>
  </si>
  <si>
    <t xml:space="preserve">  C.1) MARCAS NACIONALES</t>
  </si>
  <si>
    <t>Concesiones de marcas por Tipo de solicitante</t>
  </si>
  <si>
    <t>Marcas en vigor</t>
  </si>
  <si>
    <t xml:space="preserve">  C.2) NOMBRES COMERCIALES</t>
  </si>
  <si>
    <t>Concesiones de nombres comerciales por Tipo del solicitante</t>
  </si>
  <si>
    <t>Nombres comerciales en vigor</t>
  </si>
  <si>
    <t>Tipo de solicitante</t>
  </si>
  <si>
    <t>2019</t>
  </si>
  <si>
    <t>2020</t>
  </si>
  <si>
    <t>2021</t>
  </si>
  <si>
    <t>Castilla y León</t>
  </si>
  <si>
    <t>CSIC</t>
  </si>
  <si>
    <t>Empresas</t>
  </si>
  <si>
    <t>Organismos Públicos</t>
  </si>
  <si>
    <t>Particulares Hombres</t>
  </si>
  <si>
    <t>Particulares Mujeres</t>
  </si>
  <si>
    <t>Universidades</t>
  </si>
  <si>
    <t>Total</t>
  </si>
  <si>
    <t/>
  </si>
  <si>
    <t>España</t>
  </si>
  <si>
    <t>Sector técnico</t>
  </si>
  <si>
    <t>0. Sin clasificar</t>
  </si>
  <si>
    <t>I. Ingeniería eléctrica</t>
  </si>
  <si>
    <t>II. Instrumentos</t>
  </si>
  <si>
    <t>III. Química</t>
  </si>
  <si>
    <t>IV. Ingeniería mecánica</t>
  </si>
  <si>
    <t>V. Otros campos</t>
  </si>
  <si>
    <t xml:space="preserve">  A.1) PATENTES (Vía nacional)</t>
  </si>
  <si>
    <t>Solicitudes de patentes publicadas por Sectores técnicos</t>
  </si>
  <si>
    <t>Concesiones de patente Nacional por Tipo de solicitante</t>
  </si>
  <si>
    <t>Concesiones de patentes publicadas por Sectores técnicos</t>
  </si>
  <si>
    <t xml:space="preserve">  A.2) MODELOS DE UTILIDAD (Vía nacional)</t>
  </si>
  <si>
    <t>Solicitudes de marcas distribuidas por Tipo de solicitante</t>
  </si>
  <si>
    <t>Solicitudes de nombres comerciales distribuidos por Tipo de solicitante</t>
  </si>
  <si>
    <t>estadistica.jcyl.es - Tel. 983 414 452</t>
  </si>
  <si>
    <r>
      <t xml:space="preserve">Nota: </t>
    </r>
    <r>
      <rPr>
        <vertAlign val="superscript"/>
        <sz val="8"/>
        <rFont val="Arial"/>
        <family val="2"/>
      </rPr>
      <t>(*)</t>
    </r>
    <r>
      <rPr>
        <sz val="8"/>
        <rFont val="Arial"/>
        <family val="2"/>
      </rPr>
      <t xml:space="preserve"> Se contabilizan todas las solicitudes de modelos de utilidad nacionales, de la antigua Ley de Patentes y de la Nueva Ley de Patentes 24/2015, que entró en vigor el día 1 de abril de 2017.</t>
    </r>
  </si>
  <si>
    <t>FUENTE: D. G. de Presupuestos, Fondos Europeos y Estadística de la Junta de Castilla y León con datos de la OEPM (Oficina Española de Patentes y Marcas).</t>
  </si>
  <si>
    <t>FUENTE: D.G. de Presupuestos, Fondos Europeos y Estadística de la Junta de Castilla y León con Datos de la OEPM (Oficina española de patentes y marcas).</t>
  </si>
  <si>
    <t>2022</t>
  </si>
  <si>
    <t>ESTADÍSTICAS DE PROPIEDAD INDUSTRIAL. AÑO 2023</t>
  </si>
  <si>
    <t>Tabla 1: Patentes vía nacional: Solicitudes de patente nacional presentadas por Tipo de solicitante. Años 2019-2023</t>
  </si>
  <si>
    <t>Tabla 19: Nombre comercial nacional: Nombres comerciales en vigor. Años 2019-2023</t>
  </si>
  <si>
    <t>Tabla 18: Nombre comercial nacional: Concesiones de nombres comerciales por Tipo del solicitante. Años 2019-2023</t>
  </si>
  <si>
    <t>Tabla 2: Patentes vía nacional: Solicitudes de Patentes publicadas por Sectores técnicos. Años 2019-2023</t>
  </si>
  <si>
    <t>Tabla 3: Patentes vía nacional: Concesiones de Patente Nacional por Tipo de solicitante. Años 2019-2023</t>
  </si>
  <si>
    <t>Tabla 4: Patentes vía nacional: Concesiones de Patentes publicadas por Sectores técnicos. Años 2019-2023</t>
  </si>
  <si>
    <t>Tabla 5: Patentes Vía Nacional: Patentes en vigor por Sectores técnicos. Años 2019-2023</t>
  </si>
  <si>
    <r>
      <t xml:space="preserve">Tabla 6: Modelo de utilidad vía nacional: Solicitudes de modelos de utilidad presentadas por Tipo de solicitante. Años 2019-2023 </t>
    </r>
    <r>
      <rPr>
        <b/>
        <vertAlign val="superscript"/>
        <sz val="10"/>
        <color rgb="FF000080"/>
        <rFont val="Arial"/>
        <family val="2"/>
      </rPr>
      <t>(*)</t>
    </r>
  </si>
  <si>
    <t>Tabla 17: Nombre comercial nacional: Solicitudes de nombres comerciales distribuidas por Tipo de solicitante. Años 2019-2023</t>
  </si>
  <si>
    <t>Tabla 16: Marca nacional: Marcas en vigor. Años 2019-2023</t>
  </si>
  <si>
    <t>Tabla 15: Marca nacional: Concesiones de marcas por Tipo de solicitante. Años 2019-2023</t>
  </si>
  <si>
    <t>Tabla 14: Marca Nacional: Solicitudes de Marcas distribuidas por Tipo de solicitante. Años 2019-2023</t>
  </si>
  <si>
    <t>Tabla 13: Diseño industrial nacional: Diseños industriales en vigor. Años 2019-2023</t>
  </si>
  <si>
    <t>Tabla 12: Diseño industrial nacional: Concesiones de diseño industrial por Tipo de solicitante. Años 2019-2023</t>
  </si>
  <si>
    <t>Tabla 10: Modelo de utilidad vía nacional: Modelos de utilidad en vigor por Sectores técnicos. Años 2019-2023</t>
  </si>
  <si>
    <t>Tabla 9: Modelo de utilidad vía nacional: Concesiones de modelos de utilidad publicadas por Sectores técnicos. Años 2019-2023</t>
  </si>
  <si>
    <t>Tabla 8: Modelo de utilidad vía nacional: Concesiones de modelos de utilidad por Tipo de solicitante. Años 2019-2023</t>
  </si>
  <si>
    <r>
      <t>Tabla 7: Modelo de utilidad vía nacional: Solicitudes de modelos de utilidad publicadas por Sectores técnicos. Años 2019-2023</t>
    </r>
    <r>
      <rPr>
        <b/>
        <vertAlign val="superscript"/>
        <sz val="10"/>
        <color rgb="FF000080"/>
        <rFont val="Arial"/>
        <family val="2"/>
      </rPr>
      <t>(*)</t>
    </r>
  </si>
  <si>
    <r>
      <t xml:space="preserve">Nota: </t>
    </r>
    <r>
      <rPr>
        <vertAlign val="superscript"/>
        <sz val="8"/>
        <rFont val="Arial"/>
        <family val="2"/>
      </rPr>
      <t>(*)</t>
    </r>
    <r>
      <rPr>
        <sz val="8"/>
        <rFont val="Arial"/>
        <family val="2"/>
      </rPr>
      <t xml:space="preserve"> Las solicitudes que se contabilizan se refieren a las solicitudes publicadas en España en el año de las estadísticas. Las solicitudes publicadas cada año no se corrresponden con las solicitudes presentadas en el año de las estadísticas, ya que las solicitudes de modelos de utilidad tienen un plazo de hasta 18 meses para la publicación de la solicitud.</t>
    </r>
  </si>
  <si>
    <t>Tabla 11: Diseño industrial nacional: Solicitudes de diseños industriales presentadas por Tipo de solicitante. Años 2019-2023</t>
  </si>
  <si>
    <t>Solicitudes de diseños industriales presentadas por Tipo de solicitante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</si>
</sst>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General_)"/>
  </numFmts>
  <fonts count="27" x14ac:knownFonts="1">
    <font>
      <sz val="11"/>
      <color rgb="FF000000"/>
      <name val="Calibri"/>
      <family val="2"/>
      <scheme val="minor"/>
    </font>
    <font>
      <sz val="10"/>
      <color rgb="FF000000"/>
      <name val="Arial"/>
      <family val="2"/>
    </font>
    <font>
      <b/>
      <sz val="10"/>
      <color rgb="FF000080"/>
      <name val="Arial"/>
      <family val="2"/>
    </font>
    <font>
      <sz val="10"/>
      <color rgb="FF000080"/>
      <name val="Arial"/>
      <family val="2"/>
    </font>
    <font>
      <b/>
      <sz val="10"/>
      <color rgb="FF000000"/>
      <name val="Arial"/>
      <family val="2"/>
    </font>
    <font>
      <sz val="8"/>
      <color rgb="FF000000"/>
      <name val="Arial"/>
      <family val="2"/>
    </font>
    <font>
      <u/>
      <sz val="11"/>
      <color theme="10"/>
      <name val="Calibri"/>
      <family val="2"/>
      <scheme val="minor"/>
    </font>
    <font>
      <sz val="12"/>
      <color rgb="FF000000"/>
      <name val="Arial"/>
      <family val="2"/>
    </font>
    <font>
      <sz val="12"/>
      <name val="Helv"/>
    </font>
    <font>
      <sz val="10"/>
      <name val="Arial"/>
      <family val="2"/>
    </font>
    <font>
      <sz val="12"/>
      <name val="Arial"/>
      <family val="2"/>
    </font>
    <font>
      <b/>
      <sz val="11"/>
      <color rgb="FF000080"/>
      <name val="Arial"/>
      <family val="2"/>
    </font>
    <font>
      <sz val="10"/>
      <color rgb="FF000000"/>
      <name val="Arial"/>
      <family val="2"/>
    </font>
    <font>
      <u/>
      <sz val="10"/>
      <color theme="10"/>
      <name val="Arial"/>
      <family val="2"/>
    </font>
    <font>
      <b/>
      <sz val="10"/>
      <color rgb="FF000080"/>
      <name val="Arial"/>
      <family val="2"/>
    </font>
    <font>
      <b/>
      <sz val="14"/>
      <color rgb="FFAAAAAA"/>
      <name val="Arial"/>
      <family val="2"/>
    </font>
    <font>
      <sz val="12"/>
      <color indexed="10"/>
      <name val="Arial"/>
      <family val="2"/>
    </font>
    <font>
      <b/>
      <sz val="12"/>
      <color rgb="FFAAAAAA"/>
      <name val="Arial"/>
      <family val="2"/>
    </font>
    <font>
      <sz val="11"/>
      <color rgb="FF000000"/>
      <name val="Arial"/>
      <family val="2"/>
    </font>
    <font>
      <sz val="10"/>
      <color rgb="FF000080"/>
      <name val="Arial"/>
      <family val="2"/>
    </font>
    <font>
      <b/>
      <sz val="10"/>
      <color rgb="FF000000"/>
      <name val="Arial"/>
      <family val="2"/>
    </font>
    <font>
      <sz val="8"/>
      <name val="Arial"/>
      <family val="2"/>
    </font>
    <font>
      <vertAlign val="superscript"/>
      <sz val="8"/>
      <name val="Arial"/>
      <family val="2"/>
    </font>
    <font>
      <b/>
      <vertAlign val="superscript"/>
      <sz val="10"/>
      <color rgb="FF000080"/>
      <name val="Arial"/>
      <family val="2"/>
    </font>
    <font>
      <sz val="8"/>
      <color rgb="FF000000"/>
      <name val="Arial"/>
      <family val="2"/>
    </font>
    <font>
      <b/>
      <sz val="11"/>
      <color theme="0" tint="-0.34998626667073579"/>
      <name val="Arial"/>
      <family val="2"/>
    </font>
    <font>
      <b/>
      <sz val="15"/>
      <color rgb="FF000080"/>
      <name val="Arial"/>
      <family val="2"/>
    </font>
  </fonts>
  <fills count="5">
    <fill>
      <patternFill patternType="none"/>
    </fill>
    <fill>
      <patternFill patternType="gray125"/>
    </fill>
    <fill>
      <patternFill patternType="solid">
        <fgColor rgb="FFFFFFFF"/>
      </patternFill>
    </fill>
    <fill>
      <patternFill patternType="solid">
        <fgColor rgb="FFFFFFCC"/>
      </patternFill>
    </fill>
    <fill>
      <patternFill patternType="solid">
        <fgColor theme="0"/>
        <bgColor indexed="64"/>
      </patternFill>
    </fill>
  </fills>
  <borders count="19">
    <border>
      <left/>
      <right/>
      <top/>
      <bottom/>
      <diagonal/>
    </border>
    <border>
      <left/>
      <right/>
      <top/>
      <bottom style="thin">
        <color rgb="FF000000"/>
      </bottom>
      <diagonal/>
    </border>
    <border>
      <left style="thin">
        <color rgb="FF000080"/>
      </left>
      <right style="thin">
        <color rgb="FF000080"/>
      </right>
      <top style="dotted">
        <color rgb="FF000080"/>
      </top>
      <bottom style="dotted">
        <color rgb="FF000080"/>
      </bottom>
      <diagonal/>
    </border>
    <border>
      <left style="thin">
        <color rgb="FF000080"/>
      </left>
      <right style="thin">
        <color rgb="FF000080"/>
      </right>
      <top style="thin">
        <color rgb="FF000080"/>
      </top>
      <bottom style="thin">
        <color rgb="FF000080"/>
      </bottom>
      <diagonal/>
    </border>
    <border>
      <left style="double">
        <color rgb="FF000080"/>
      </left>
      <right style="double">
        <color rgb="FF000080"/>
      </right>
      <top style="double">
        <color rgb="FF000080"/>
      </top>
      <bottom style="double">
        <color rgb="FF000080"/>
      </bottom>
      <diagonal/>
    </border>
    <border>
      <left style="thin">
        <color rgb="FF000080"/>
      </left>
      <right style="thin">
        <color rgb="FF000080"/>
      </right>
      <top style="thin">
        <color rgb="FF000080"/>
      </top>
      <bottom style="double">
        <color rgb="FF000080"/>
      </bottom>
      <diagonal/>
    </border>
    <border>
      <left style="double">
        <color rgb="FF000080"/>
      </left>
      <right style="thin">
        <color rgb="FF000080"/>
      </right>
      <top style="thin">
        <color rgb="FF000080"/>
      </top>
      <bottom style="thin">
        <color rgb="FF000080"/>
      </bottom>
      <diagonal/>
    </border>
    <border>
      <left style="double">
        <color rgb="FF000080"/>
      </left>
      <right style="thin">
        <color rgb="FF000080"/>
      </right>
      <top style="dotted">
        <color rgb="FF000080"/>
      </top>
      <bottom style="dotted">
        <color rgb="FF000080"/>
      </bottom>
      <diagonal/>
    </border>
    <border>
      <left style="double">
        <color rgb="FF000080"/>
      </left>
      <right style="thin">
        <color rgb="FF000080"/>
      </right>
      <top style="thin">
        <color rgb="FF000080"/>
      </top>
      <bottom style="double">
        <color rgb="FF000080"/>
      </bottom>
      <diagonal/>
    </border>
    <border>
      <left style="thin">
        <color rgb="FF000080"/>
      </left>
      <right style="double">
        <color rgb="FF000080"/>
      </right>
      <top style="dotted">
        <color rgb="FF000080"/>
      </top>
      <bottom style="dotted">
        <color rgb="FF000080"/>
      </bottom>
      <diagonal/>
    </border>
    <border>
      <left style="thin">
        <color rgb="FF000080"/>
      </left>
      <right style="double">
        <color rgb="FF000080"/>
      </right>
      <top style="thin">
        <color rgb="FF000080"/>
      </top>
      <bottom style="thin">
        <color rgb="FF000080"/>
      </bottom>
      <diagonal/>
    </border>
    <border>
      <left style="thin">
        <color rgb="FF000080"/>
      </left>
      <right style="double">
        <color rgb="FF000080"/>
      </right>
      <top style="thin">
        <color rgb="FF000080"/>
      </top>
      <bottom style="double">
        <color rgb="FF000080"/>
      </bottom>
      <diagonal/>
    </border>
    <border>
      <left style="thin">
        <color rgb="FF000080"/>
      </left>
      <right style="thin">
        <color rgb="FF000080"/>
      </right>
      <top style="thin">
        <color rgb="FF000080"/>
      </top>
      <bottom style="dotted">
        <color rgb="FF000080"/>
      </bottom>
      <diagonal/>
    </border>
    <border>
      <left style="double">
        <color rgb="FF000080"/>
      </left>
      <right style="thin">
        <color rgb="FF000080"/>
      </right>
      <top style="thin">
        <color rgb="FF000080"/>
      </top>
      <bottom style="dotted">
        <color rgb="FF000080"/>
      </bottom>
      <diagonal/>
    </border>
    <border>
      <left style="thin">
        <color rgb="FF000080"/>
      </left>
      <right style="double">
        <color rgb="FF000080"/>
      </right>
      <top style="thin">
        <color rgb="FF000080"/>
      </top>
      <bottom style="dotted">
        <color rgb="FF000080"/>
      </bottom>
      <diagonal/>
    </border>
    <border>
      <left style="thin">
        <color rgb="FF000080"/>
      </left>
      <right style="thin">
        <color rgb="FF000080"/>
      </right>
      <top style="dotted">
        <color rgb="FF000080"/>
      </top>
      <bottom style="double">
        <color rgb="FF000080"/>
      </bottom>
      <diagonal/>
    </border>
    <border>
      <left style="double">
        <color rgb="FF000080"/>
      </left>
      <right style="thin">
        <color rgb="FF000080"/>
      </right>
      <top style="dotted">
        <color rgb="FF000080"/>
      </top>
      <bottom style="double">
        <color rgb="FF000080"/>
      </bottom>
      <diagonal/>
    </border>
    <border>
      <left style="thin">
        <color rgb="FF000080"/>
      </left>
      <right style="double">
        <color rgb="FF000080"/>
      </right>
      <top style="dotted">
        <color rgb="FF000080"/>
      </top>
      <bottom style="double">
        <color rgb="FF000080"/>
      </bottom>
      <diagonal/>
    </border>
    <border>
      <left/>
      <right/>
      <top style="double">
        <color rgb="FF000080"/>
      </top>
      <bottom/>
      <diagonal/>
    </border>
  </borders>
  <cellStyleXfs count="4">
    <xf numFmtId="0" fontId="0" fillId="0" borderId="0"/>
    <xf numFmtId="0" fontId="6" fillId="0" borderId="0" applyNumberFormat="0" applyFill="0" applyBorder="0" applyAlignment="0" applyProtection="0"/>
    <xf numFmtId="164" fontId="8" fillId="0" borderId="0"/>
    <xf numFmtId="0" fontId="9" fillId="0" borderId="0"/>
  </cellStyleXfs>
  <cellXfs count="59">
    <xf numFmtId="0" fontId="0" fillId="0" borderId="0" xfId="0"/>
    <xf numFmtId="3" fontId="1" fillId="2" borderId="2" xfId="0" applyNumberFormat="1" applyFont="1" applyFill="1" applyBorder="1" applyAlignment="1">
      <alignment horizontal="right" vertical="center"/>
    </xf>
    <xf numFmtId="0" fontId="3" fillId="3" borderId="2" xfId="0" applyFont="1" applyFill="1" applyBorder="1" applyAlignment="1">
      <alignment horizontal="left" vertical="center" indent="2"/>
    </xf>
    <xf numFmtId="3" fontId="4" fillId="2" borderId="5" xfId="0" applyNumberFormat="1" applyFont="1" applyFill="1" applyBorder="1" applyAlignment="1">
      <alignment horizontal="right" vertical="center"/>
    </xf>
    <xf numFmtId="0" fontId="2" fillId="3" borderId="5" xfId="0" applyFont="1" applyFill="1" applyBorder="1" applyAlignment="1">
      <alignment horizontal="left" vertical="center" indent="2"/>
    </xf>
    <xf numFmtId="0" fontId="2" fillId="3" borderId="6" xfId="0" applyFont="1" applyFill="1" applyBorder="1" applyAlignment="1">
      <alignment horizontal="center"/>
    </xf>
    <xf numFmtId="3" fontId="1" fillId="2" borderId="9" xfId="0" applyNumberFormat="1" applyFont="1" applyFill="1" applyBorder="1" applyAlignment="1">
      <alignment horizontal="right" vertical="center"/>
    </xf>
    <xf numFmtId="3" fontId="4" fillId="2" borderId="11" xfId="0" applyNumberFormat="1" applyFont="1" applyFill="1" applyBorder="1" applyAlignment="1">
      <alignment horizontal="right" vertical="center"/>
    </xf>
    <xf numFmtId="3" fontId="1" fillId="2" borderId="12" xfId="0" applyNumberFormat="1" applyFont="1" applyFill="1" applyBorder="1" applyAlignment="1">
      <alignment horizontal="right" vertical="center"/>
    </xf>
    <xf numFmtId="0" fontId="3" fillId="3" borderId="12" xfId="0" applyFont="1" applyFill="1" applyBorder="1" applyAlignment="1">
      <alignment horizontal="left" vertical="center" indent="2"/>
    </xf>
    <xf numFmtId="3" fontId="1" fillId="2" borderId="14" xfId="0" applyNumberFormat="1" applyFont="1" applyFill="1" applyBorder="1" applyAlignment="1">
      <alignment horizontal="right" vertical="center"/>
    </xf>
    <xf numFmtId="3" fontId="1" fillId="2" borderId="15" xfId="0" applyNumberFormat="1" applyFont="1" applyFill="1" applyBorder="1" applyAlignment="1">
      <alignment horizontal="right" vertical="center"/>
    </xf>
    <xf numFmtId="3" fontId="1" fillId="2" borderId="17" xfId="0" applyNumberFormat="1" applyFont="1" applyFill="1" applyBorder="1" applyAlignment="1">
      <alignment horizontal="right" vertical="center"/>
    </xf>
    <xf numFmtId="3" fontId="1" fillId="2" borderId="5" xfId="0" applyNumberFormat="1" applyFont="1" applyFill="1" applyBorder="1" applyAlignment="1">
      <alignment horizontal="right" vertical="center"/>
    </xf>
    <xf numFmtId="3" fontId="1" fillId="2" borderId="11" xfId="0" applyNumberFormat="1" applyFont="1" applyFill="1" applyBorder="1" applyAlignment="1">
      <alignment horizontal="right" vertical="center"/>
    </xf>
    <xf numFmtId="0" fontId="2" fillId="3" borderId="3" xfId="0" applyFont="1" applyFill="1" applyBorder="1" applyAlignment="1">
      <alignment horizontal="center" vertical="center"/>
    </xf>
    <xf numFmtId="0" fontId="0" fillId="0" borderId="0" xfId="0" applyAlignment="1">
      <alignment vertical="center"/>
    </xf>
    <xf numFmtId="0" fontId="7" fillId="4" borderId="0" xfId="0" applyFont="1" applyFill="1" applyAlignment="1">
      <alignment vertical="center"/>
    </xf>
    <xf numFmtId="0" fontId="16" fillId="4" borderId="0" xfId="3" applyFont="1" applyFill="1" applyAlignment="1">
      <alignment vertical="center"/>
    </xf>
    <xf numFmtId="0" fontId="10" fillId="4" borderId="0" xfId="3" applyFont="1" applyFill="1" applyAlignment="1">
      <alignment vertical="center"/>
    </xf>
    <xf numFmtId="164" fontId="10" fillId="4" borderId="0" xfId="2" applyFont="1" applyFill="1" applyAlignment="1">
      <alignment vertical="center"/>
    </xf>
    <xf numFmtId="0" fontId="11" fillId="4" borderId="0" xfId="0" applyFont="1" applyFill="1" applyAlignment="1">
      <alignment horizontal="left" vertical="center"/>
    </xf>
    <xf numFmtId="0" fontId="12" fillId="4" borderId="0" xfId="0" applyFont="1" applyFill="1" applyAlignment="1">
      <alignment horizontal="left" vertical="center"/>
    </xf>
    <xf numFmtId="0" fontId="9" fillId="4" borderId="0" xfId="0" applyFont="1" applyFill="1" applyAlignment="1">
      <alignment horizontal="left" vertical="center"/>
    </xf>
    <xf numFmtId="0" fontId="13" fillId="4" borderId="0" xfId="1" applyFont="1" applyFill="1" applyAlignment="1">
      <alignment horizontal="left" vertical="center"/>
    </xf>
    <xf numFmtId="0" fontId="18" fillId="0" borderId="0" xfId="0" applyFont="1"/>
    <xf numFmtId="0" fontId="14" fillId="3" borderId="6" xfId="0" applyFont="1" applyFill="1" applyBorder="1" applyAlignment="1">
      <alignment horizontal="center"/>
    </xf>
    <xf numFmtId="0" fontId="14" fillId="3" borderId="3" xfId="0" applyFont="1" applyFill="1" applyBorder="1" applyAlignment="1">
      <alignment horizontal="center" vertical="center"/>
    </xf>
    <xf numFmtId="0" fontId="14" fillId="3" borderId="10" xfId="0" applyFont="1" applyFill="1" applyBorder="1" applyAlignment="1">
      <alignment horizontal="center" vertical="center"/>
    </xf>
    <xf numFmtId="0" fontId="19" fillId="3" borderId="2" xfId="0" applyFont="1" applyFill="1" applyBorder="1" applyAlignment="1">
      <alignment horizontal="left" vertical="center" indent="2"/>
    </xf>
    <xf numFmtId="3" fontId="12" fillId="2" borderId="2" xfId="0" applyNumberFormat="1" applyFont="1" applyFill="1" applyBorder="1" applyAlignment="1">
      <alignment horizontal="right" vertical="center"/>
    </xf>
    <xf numFmtId="3" fontId="12" fillId="2" borderId="9" xfId="0" applyNumberFormat="1" applyFont="1" applyFill="1" applyBorder="1" applyAlignment="1">
      <alignment horizontal="right" vertical="center"/>
    </xf>
    <xf numFmtId="0" fontId="14" fillId="3" borderId="5" xfId="0" applyFont="1" applyFill="1" applyBorder="1" applyAlignment="1">
      <alignment horizontal="left" vertical="center" indent="2"/>
    </xf>
    <xf numFmtId="3" fontId="20" fillId="2" borderId="5" xfId="0" applyNumberFormat="1" applyFont="1" applyFill="1" applyBorder="1" applyAlignment="1">
      <alignment horizontal="right" vertical="center"/>
    </xf>
    <xf numFmtId="3" fontId="20" fillId="2" borderId="11" xfId="0" applyNumberFormat="1" applyFont="1" applyFill="1" applyBorder="1" applyAlignment="1">
      <alignment horizontal="right" vertical="center"/>
    </xf>
    <xf numFmtId="0" fontId="19" fillId="3" borderId="12" xfId="0" applyFont="1" applyFill="1" applyBorder="1" applyAlignment="1">
      <alignment horizontal="left" vertical="center" indent="2"/>
    </xf>
    <xf numFmtId="3" fontId="12" fillId="2" borderId="12" xfId="0" applyNumberFormat="1" applyFont="1" applyFill="1" applyBorder="1" applyAlignment="1">
      <alignment horizontal="right" vertical="center"/>
    </xf>
    <xf numFmtId="3" fontId="12" fillId="2" borderId="14" xfId="0" applyNumberFormat="1" applyFont="1" applyFill="1" applyBorder="1" applyAlignment="1">
      <alignment horizontal="right" vertical="center"/>
    </xf>
    <xf numFmtId="0" fontId="21" fillId="0" borderId="0" xfId="0" applyFont="1" applyAlignment="1">
      <alignment vertical="center"/>
    </xf>
    <xf numFmtId="0" fontId="5" fillId="0" borderId="0" xfId="0" applyFont="1" applyAlignment="1">
      <alignment vertical="top"/>
    </xf>
    <xf numFmtId="0" fontId="5" fillId="0" borderId="0" xfId="0" applyFont="1" applyAlignment="1">
      <alignment vertical="center"/>
    </xf>
    <xf numFmtId="0" fontId="5" fillId="0" borderId="0" xfId="0" applyFont="1"/>
    <xf numFmtId="0" fontId="24" fillId="0" borderId="0" xfId="0" applyFont="1" applyAlignment="1">
      <alignment vertical="center"/>
    </xf>
    <xf numFmtId="0" fontId="26" fillId="4" borderId="0" xfId="0" applyFont="1" applyFill="1" applyAlignment="1">
      <alignment horizontal="left" vertical="center"/>
    </xf>
    <xf numFmtId="164" fontId="26" fillId="4" borderId="0" xfId="2" applyFont="1" applyFill="1" applyAlignment="1">
      <alignment vertical="center"/>
    </xf>
    <xf numFmtId="0" fontId="15" fillId="4" borderId="1" xfId="0" applyFont="1" applyFill="1" applyBorder="1" applyAlignment="1">
      <alignment horizontal="right" vertical="center"/>
    </xf>
    <xf numFmtId="0" fontId="25" fillId="4" borderId="0" xfId="1" applyFont="1" applyFill="1" applyBorder="1" applyAlignment="1" applyProtection="1">
      <alignment horizontal="center" vertical="center"/>
    </xf>
    <xf numFmtId="0" fontId="17" fillId="4" borderId="0" xfId="0" applyFont="1" applyFill="1" applyAlignment="1">
      <alignment horizontal="center" vertical="center"/>
    </xf>
    <xf numFmtId="0" fontId="2" fillId="3" borderId="4"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4" fillId="3" borderId="7" xfId="0" applyFont="1" applyFill="1" applyBorder="1" applyAlignment="1">
      <alignment horizontal="left" vertical="center" indent="2"/>
    </xf>
    <xf numFmtId="0" fontId="14" fillId="3" borderId="8" xfId="0" applyFont="1" applyFill="1" applyBorder="1" applyAlignment="1">
      <alignment horizontal="left" vertical="center" indent="2"/>
    </xf>
    <xf numFmtId="0" fontId="14" fillId="3" borderId="13" xfId="0" applyFont="1" applyFill="1" applyBorder="1" applyAlignment="1">
      <alignment horizontal="left" vertical="center" indent="2"/>
    </xf>
    <xf numFmtId="0" fontId="2" fillId="3" borderId="7" xfId="0" applyFont="1" applyFill="1" applyBorder="1" applyAlignment="1">
      <alignment horizontal="left" vertical="center" indent="2"/>
    </xf>
    <xf numFmtId="0" fontId="2" fillId="3" borderId="8" xfId="0" applyFont="1" applyFill="1" applyBorder="1" applyAlignment="1">
      <alignment horizontal="left" vertical="center" indent="2"/>
    </xf>
    <xf numFmtId="0" fontId="2" fillId="3" borderId="13" xfId="0" applyFont="1" applyFill="1" applyBorder="1" applyAlignment="1">
      <alignment horizontal="left" vertical="center" indent="2"/>
    </xf>
    <xf numFmtId="0" fontId="21" fillId="0" borderId="18" xfId="0" applyFont="1" applyBorder="1" applyAlignment="1">
      <alignment horizontal="left" vertical="center" wrapText="1" readingOrder="1"/>
    </xf>
    <xf numFmtId="0" fontId="2" fillId="3" borderId="16" xfId="0" applyFont="1" applyFill="1" applyBorder="1" applyAlignment="1">
      <alignment horizontal="left" vertical="center" indent="2"/>
    </xf>
    <xf numFmtId="0" fontId="1" fillId="4" borderId="0" xfId="0" applyFont="1" applyFill="1" applyAlignment="1">
      <alignment horizontal="left" vertical="center"/>
    </xf>
  </cellXfs>
  <cellStyles count="4">
    <cellStyle name="Hipervínculo" xfId="1" builtinId="8"/>
    <cellStyle name="Normal" xfId="0" builtinId="0"/>
    <cellStyle name="Normal_CAExt" xfId="3" xr:uid="{00000000-0005-0000-0000-000002000000}"/>
    <cellStyle name="Normal_SeriesTotal"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2199600" cy="982800"/>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2199600" cy="98280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0</xdr:colOff>
      <xdr:row>0</xdr:row>
      <xdr:rowOff>0</xdr:rowOff>
    </xdr:from>
    <xdr:ext cx="2199600" cy="982800"/>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0</xdr:colOff>
      <xdr:row>0</xdr:row>
      <xdr:rowOff>0</xdr:rowOff>
    </xdr:from>
    <xdr:ext cx="2199600" cy="982800"/>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0</xdr:colOff>
      <xdr:row>0</xdr:row>
      <xdr:rowOff>0</xdr:rowOff>
    </xdr:from>
    <xdr:ext cx="2199600" cy="982800"/>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0</xdr:colOff>
      <xdr:row>0</xdr:row>
      <xdr:rowOff>0</xdr:rowOff>
    </xdr:from>
    <xdr:ext cx="2199600" cy="982800"/>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oneCellAnchor>
    <xdr:from>
      <xdr:col>0</xdr:col>
      <xdr:colOff>0</xdr:colOff>
      <xdr:row>0</xdr:row>
      <xdr:rowOff>0</xdr:rowOff>
    </xdr:from>
    <xdr:ext cx="2199600" cy="982800"/>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oneCellAnchor>
    <xdr:from>
      <xdr:col>0</xdr:col>
      <xdr:colOff>0</xdr:colOff>
      <xdr:row>0</xdr:row>
      <xdr:rowOff>0</xdr:rowOff>
    </xdr:from>
    <xdr:ext cx="2199600" cy="982800"/>
    <xdr:pic>
      <xdr:nvPicPr>
        <xdr:cNvPr id="2" name="Picture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oneCellAnchor>
    <xdr:from>
      <xdr:col>0</xdr:col>
      <xdr:colOff>0</xdr:colOff>
      <xdr:row>0</xdr:row>
      <xdr:rowOff>0</xdr:rowOff>
    </xdr:from>
    <xdr:ext cx="2199600" cy="982800"/>
    <xdr:pic>
      <xdr:nvPicPr>
        <xdr:cNvPr id="2" name="Pictur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prstGeom prst="rect">
          <a:avLst/>
        </a:prstGeom>
      </xdr:spPr>
    </xdr:pic>
    <xdr:clientData/>
  </xdr:oneCellAnchor>
</xdr:wsDr>
</file>

<file path=xl/drawings/drawing17.xml><?xml version="1.0" encoding="utf-8"?>
<xdr:wsDr xmlns:xdr="http://schemas.openxmlformats.org/drawingml/2006/spreadsheetDrawing" xmlns:a="http://schemas.openxmlformats.org/drawingml/2006/main">
  <xdr:oneCellAnchor>
    <xdr:from>
      <xdr:col>0</xdr:col>
      <xdr:colOff>0</xdr:colOff>
      <xdr:row>0</xdr:row>
      <xdr:rowOff>0</xdr:rowOff>
    </xdr:from>
    <xdr:ext cx="2199600" cy="982800"/>
    <xdr:pic>
      <xdr:nvPicPr>
        <xdr:cNvPr id="2" name="Picture 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oneCellAnchor>
    <xdr:from>
      <xdr:col>0</xdr:col>
      <xdr:colOff>0</xdr:colOff>
      <xdr:row>0</xdr:row>
      <xdr:rowOff>0</xdr:rowOff>
    </xdr:from>
    <xdr:ext cx="2199600" cy="982800"/>
    <xdr:pic>
      <xdr:nvPicPr>
        <xdr:cNvPr id="2" name="Picture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prstGeom prst="rect">
          <a:avLst/>
        </a:prstGeom>
      </xdr:spPr>
    </xdr:pic>
    <xdr:clientData/>
  </xdr:oneCellAnchor>
</xdr:wsDr>
</file>

<file path=xl/drawings/drawing19.xml><?xml version="1.0" encoding="utf-8"?>
<xdr:wsDr xmlns:xdr="http://schemas.openxmlformats.org/drawingml/2006/spreadsheetDrawing" xmlns:a="http://schemas.openxmlformats.org/drawingml/2006/main">
  <xdr:oneCellAnchor>
    <xdr:from>
      <xdr:col>0</xdr:col>
      <xdr:colOff>0</xdr:colOff>
      <xdr:row>0</xdr:row>
      <xdr:rowOff>0</xdr:rowOff>
    </xdr:from>
    <xdr:ext cx="2199600" cy="982800"/>
    <xdr:pic>
      <xdr:nvPicPr>
        <xdr:cNvPr id="2" name="Picture 1">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a:stretch>
          <a:fillRect/>
        </a:stretch>
      </xdr:blipFill>
      <xdr:spPr>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2199600" cy="982800"/>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prstGeom prst="rect">
          <a:avLst/>
        </a:prstGeom>
      </xdr:spPr>
    </xdr:pic>
    <xdr:clientData/>
  </xdr:oneCellAnchor>
</xdr:wsDr>
</file>

<file path=xl/drawings/drawing20.xml><?xml version="1.0" encoding="utf-8"?>
<xdr:wsDr xmlns:xdr="http://schemas.openxmlformats.org/drawingml/2006/spreadsheetDrawing" xmlns:a="http://schemas.openxmlformats.org/drawingml/2006/main">
  <xdr:oneCellAnchor>
    <xdr:from>
      <xdr:col>0</xdr:col>
      <xdr:colOff>0</xdr:colOff>
      <xdr:row>0</xdr:row>
      <xdr:rowOff>0</xdr:rowOff>
    </xdr:from>
    <xdr:ext cx="2199600" cy="982800"/>
    <xdr:pic>
      <xdr:nvPicPr>
        <xdr:cNvPr id="2" name="Picture 1">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1"/>
        <a:stretch>
          <a:fillRect/>
        </a:stretch>
      </xdr:blipFill>
      <xdr:spPr>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2199600" cy="982800"/>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2199600" cy="982800"/>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2199600" cy="98280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0</xdr:rowOff>
    </xdr:from>
    <xdr:ext cx="2199600" cy="982800"/>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2199600" cy="982800"/>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2199600" cy="982800"/>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0</xdr:rowOff>
    </xdr:from>
    <xdr:ext cx="2199600" cy="982800"/>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estadistica.jcyl.es/web/es/estadistica.html" TargetMode="External"/><Relationship Id="rId1" Type="http://schemas.openxmlformats.org/officeDocument/2006/relationships/hyperlink" Target="http://www.jcyl.es/estadistica%20-%20Tel.%20983%20414%20452"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9:EA47"/>
  <sheetViews>
    <sheetView tabSelected="1" zoomScaleNormal="100" zoomScaleSheetLayoutView="100" workbookViewId="0">
      <pane ySplit="12" topLeftCell="A13" activePane="bottomLeft" state="frozen"/>
      <selection pane="bottomLeft" activeCell="J22" sqref="J22"/>
    </sheetView>
  </sheetViews>
  <sheetFormatPr baseColWidth="10" defaultColWidth="9.140625" defaultRowHeight="15" x14ac:dyDescent="0.25"/>
  <cols>
    <col min="1" max="1" width="7.7109375" style="17" customWidth="1"/>
    <col min="2" max="2" width="12.7109375" style="17" customWidth="1"/>
    <col min="3" max="3" width="69.7109375" style="17" customWidth="1"/>
    <col min="4" max="16384" width="9.140625" style="17"/>
  </cols>
  <sheetData>
    <row r="9" spans="1:131" ht="18" x14ac:dyDescent="0.25">
      <c r="B9" s="45" t="s">
        <v>0</v>
      </c>
      <c r="C9" s="45"/>
    </row>
    <row r="11" spans="1:131" ht="19.5" x14ac:dyDescent="0.25">
      <c r="B11" s="43" t="s">
        <v>53</v>
      </c>
    </row>
    <row r="12" spans="1:131" s="20" customFormat="1" ht="20.100000000000001" customHeight="1" x14ac:dyDescent="0.25">
      <c r="A12" s="18"/>
      <c r="B12" s="44" t="s">
        <v>1</v>
      </c>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row>
    <row r="14" spans="1:131" ht="24" customHeight="1" x14ac:dyDescent="0.25">
      <c r="B14" s="21" t="s">
        <v>2</v>
      </c>
    </row>
    <row r="15" spans="1:131" ht="24" customHeight="1" x14ac:dyDescent="0.25">
      <c r="B15" s="21" t="s">
        <v>41</v>
      </c>
    </row>
    <row r="16" spans="1:131" ht="24" customHeight="1" x14ac:dyDescent="0.25">
      <c r="B16" s="24" t="str">
        <f>HYPERLINK("#'Tabla 1'!A1", "Tabla 1")</f>
        <v>Tabla 1</v>
      </c>
      <c r="C16" s="22" t="s">
        <v>3</v>
      </c>
    </row>
    <row r="17" spans="2:3" ht="24" customHeight="1" x14ac:dyDescent="0.25">
      <c r="B17" s="24" t="str">
        <f>HYPERLINK("#'Tabla 2'!A1", "Tabla 2")</f>
        <v>Tabla 2</v>
      </c>
      <c r="C17" s="22" t="s">
        <v>42</v>
      </c>
    </row>
    <row r="18" spans="2:3" ht="24" customHeight="1" x14ac:dyDescent="0.25">
      <c r="B18" s="24" t="str">
        <f>HYPERLINK("#'Tabla 3'!A1", "Tabla 3")</f>
        <v>Tabla 3</v>
      </c>
      <c r="C18" s="23" t="s">
        <v>43</v>
      </c>
    </row>
    <row r="19" spans="2:3" ht="24" customHeight="1" x14ac:dyDescent="0.25">
      <c r="B19" s="24" t="str">
        <f>HYPERLINK("#'Tabla 4'!A1", "Tabla 4")</f>
        <v>Tabla 4</v>
      </c>
      <c r="C19" s="22" t="s">
        <v>44</v>
      </c>
    </row>
    <row r="20" spans="2:3" ht="24" customHeight="1" x14ac:dyDescent="0.25">
      <c r="B20" s="24" t="str">
        <f>HYPERLINK("#'Tabla 5'!A1", "Tabla 5")</f>
        <v>Tabla 5</v>
      </c>
      <c r="C20" s="22" t="s">
        <v>4</v>
      </c>
    </row>
    <row r="21" spans="2:3" ht="24" customHeight="1" x14ac:dyDescent="0.25">
      <c r="B21" s="21" t="s">
        <v>45</v>
      </c>
    </row>
    <row r="22" spans="2:3" ht="24" customHeight="1" x14ac:dyDescent="0.25">
      <c r="B22" s="24" t="str">
        <f>HYPERLINK("#'Tabla 6'!A1", "Tabla 6")</f>
        <v>Tabla 6</v>
      </c>
      <c r="C22" s="22" t="s">
        <v>5</v>
      </c>
    </row>
    <row r="23" spans="2:3" ht="24" customHeight="1" x14ac:dyDescent="0.25">
      <c r="B23" s="24" t="str">
        <f>HYPERLINK("#'Tabla 7'!A1", "Tabla 7")</f>
        <v>Tabla 7</v>
      </c>
      <c r="C23" s="22" t="s">
        <v>6</v>
      </c>
    </row>
    <row r="24" spans="2:3" ht="24" customHeight="1" x14ac:dyDescent="0.25">
      <c r="B24" s="24" t="str">
        <f>HYPERLINK("#'Tabla 8'!A1", "Tabla 8")</f>
        <v>Tabla 8</v>
      </c>
      <c r="C24" s="22" t="s">
        <v>7</v>
      </c>
    </row>
    <row r="25" spans="2:3" ht="24" customHeight="1" x14ac:dyDescent="0.25">
      <c r="B25" s="24" t="str">
        <f>HYPERLINK("#'Tabla 9'!A1", "Tabla 9")</f>
        <v>Tabla 9</v>
      </c>
      <c r="C25" s="22" t="s">
        <v>8</v>
      </c>
    </row>
    <row r="26" spans="2:3" ht="24" customHeight="1" x14ac:dyDescent="0.25">
      <c r="B26" s="24" t="str">
        <f>HYPERLINK("#'Tabla 10'!A1", "Tabla 10")</f>
        <v>Tabla 10</v>
      </c>
      <c r="C26" s="22" t="s">
        <v>9</v>
      </c>
    </row>
    <row r="27" spans="2:3" ht="24" customHeight="1" x14ac:dyDescent="0.25">
      <c r="B27" s="21" t="s">
        <v>10</v>
      </c>
    </row>
    <row r="28" spans="2:3" ht="24" customHeight="1" x14ac:dyDescent="0.25">
      <c r="B28" s="24" t="str">
        <f>HYPERLINK("#'Tabla 11'!A1", "Tabla 11")</f>
        <v>Tabla 11</v>
      </c>
      <c r="C28" s="58" t="s">
        <v>74</v>
      </c>
    </row>
    <row r="29" spans="2:3" ht="24" customHeight="1" x14ac:dyDescent="0.25">
      <c r="B29" s="24" t="str">
        <f>HYPERLINK("#'Tabla 12'!A1", "Tabla 12")</f>
        <v>Tabla 12</v>
      </c>
      <c r="C29" s="22" t="s">
        <v>11</v>
      </c>
    </row>
    <row r="30" spans="2:3" ht="24" customHeight="1" x14ac:dyDescent="0.25">
      <c r="B30" s="24" t="str">
        <f>HYPERLINK("#'Tabla 13'!A1", "Tabla 13")</f>
        <v>Tabla 13</v>
      </c>
      <c r="C30" s="22" t="s">
        <v>12</v>
      </c>
    </row>
    <row r="31" spans="2:3" ht="24" customHeight="1" x14ac:dyDescent="0.25">
      <c r="B31" s="21" t="s">
        <v>13</v>
      </c>
    </row>
    <row r="32" spans="2:3" ht="24" customHeight="1" x14ac:dyDescent="0.25">
      <c r="B32" s="21" t="s">
        <v>14</v>
      </c>
    </row>
    <row r="33" spans="2:4" ht="24" customHeight="1" x14ac:dyDescent="0.25">
      <c r="B33" s="24" t="str">
        <f>HYPERLINK("#'Tabla 14'!A1", "Tabla 14")</f>
        <v>Tabla 14</v>
      </c>
      <c r="C33" s="22" t="s">
        <v>46</v>
      </c>
    </row>
    <row r="34" spans="2:4" ht="24" customHeight="1" x14ac:dyDescent="0.25">
      <c r="B34" s="24" t="str">
        <f>HYPERLINK("#'Tabla 15'!A1", "Tabla 15")</f>
        <v>Tabla 15</v>
      </c>
      <c r="C34" s="22" t="s">
        <v>15</v>
      </c>
    </row>
    <row r="35" spans="2:4" ht="24" customHeight="1" x14ac:dyDescent="0.25">
      <c r="B35" s="24" t="str">
        <f>HYPERLINK("#'Tabla 16'!A1", "Tabla 16")</f>
        <v>Tabla 16</v>
      </c>
      <c r="C35" s="22" t="s">
        <v>16</v>
      </c>
    </row>
    <row r="36" spans="2:4" ht="24" customHeight="1" x14ac:dyDescent="0.25">
      <c r="B36" s="21" t="s">
        <v>17</v>
      </c>
    </row>
    <row r="37" spans="2:4" ht="24" customHeight="1" x14ac:dyDescent="0.25">
      <c r="B37" s="24" t="str">
        <f>HYPERLINK("#'Tabla 17'!A1", "Tabla 17")</f>
        <v>Tabla 17</v>
      </c>
      <c r="C37" s="22" t="s">
        <v>47</v>
      </c>
    </row>
    <row r="38" spans="2:4" ht="24" customHeight="1" x14ac:dyDescent="0.25">
      <c r="B38" s="24" t="str">
        <f>HYPERLINK("#'Tabla 18'!A1", "Tabla 18")</f>
        <v>Tabla 18</v>
      </c>
      <c r="C38" s="22" t="s">
        <v>18</v>
      </c>
    </row>
    <row r="39" spans="2:4" ht="24" customHeight="1" x14ac:dyDescent="0.25">
      <c r="B39" s="24" t="str">
        <f>HYPERLINK("#'Tabla 19'!A1", "Tabla 19")</f>
        <v>Tabla 19</v>
      </c>
      <c r="C39" s="22" t="s">
        <v>19</v>
      </c>
    </row>
    <row r="40" spans="2:4" ht="24" customHeight="1" x14ac:dyDescent="0.25"/>
    <row r="41" spans="2:4" ht="24" customHeight="1" x14ac:dyDescent="0.25"/>
    <row r="42" spans="2:4" ht="24" customHeight="1" x14ac:dyDescent="0.25"/>
    <row r="43" spans="2:4" x14ac:dyDescent="0.25">
      <c r="B43" s="46" t="s">
        <v>48</v>
      </c>
      <c r="C43" s="46"/>
    </row>
    <row r="47" spans="2:4" ht="15.75" x14ac:dyDescent="0.25">
      <c r="C47" s="47"/>
      <c r="D47" s="47"/>
    </row>
  </sheetData>
  <mergeCells count="3">
    <mergeCell ref="B9:C9"/>
    <mergeCell ref="B43:C43"/>
    <mergeCell ref="C47:D47"/>
  </mergeCells>
  <hyperlinks>
    <hyperlink ref="B43" r:id="rId1" display="www.jcyl.es/estadistica - Tel. 983 414 452" xr:uid="{00000000-0004-0000-0000-000000000000}"/>
    <hyperlink ref="B43:C43" r:id="rId2" display="estadistica.jcyl.es - Tel. 983 414 452" xr:uid="{00000000-0004-0000-0000-000001000000}"/>
  </hyperlinks>
  <pageMargins left="0.7" right="0.7" top="0.75" bottom="0.75" header="0.3" footer="0.3"/>
  <pageSetup paperSize="9" scale="81" orientation="portrait" horizontalDpi="300" verticalDpi="300"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25"/>
  <sheetViews>
    <sheetView showGridLines="0" zoomScaleNormal="100" zoomScaleSheetLayoutView="100" workbookViewId="0">
      <selection activeCell="B30" sqref="B30"/>
    </sheetView>
  </sheetViews>
  <sheetFormatPr baseColWidth="10" defaultRowHeight="15" x14ac:dyDescent="0.25"/>
  <cols>
    <col min="1" max="1" width="5.7109375" customWidth="1"/>
    <col min="2" max="2" width="23.7109375" customWidth="1"/>
    <col min="3" max="3" width="32.7109375" customWidth="1"/>
    <col min="4" max="8" width="14.7109375" customWidth="1"/>
  </cols>
  <sheetData>
    <row r="1" spans="1:8" x14ac:dyDescent="0.25">
      <c r="A1" s="16"/>
    </row>
    <row r="9" spans="1:8" ht="41.25" customHeight="1" x14ac:dyDescent="0.25">
      <c r="B9" s="48" t="s">
        <v>69</v>
      </c>
      <c r="C9" s="49"/>
      <c r="D9" s="49"/>
      <c r="E9" s="49"/>
      <c r="F9" s="49"/>
      <c r="G9" s="49"/>
      <c r="H9" s="49"/>
    </row>
    <row r="10" spans="1:8" ht="24" customHeight="1" x14ac:dyDescent="0.25">
      <c r="B10" s="5" t="s">
        <v>32</v>
      </c>
      <c r="C10" s="15" t="s">
        <v>34</v>
      </c>
      <c r="D10" s="27" t="s">
        <v>21</v>
      </c>
      <c r="E10" s="27" t="s">
        <v>22</v>
      </c>
      <c r="F10" s="27" t="s">
        <v>23</v>
      </c>
      <c r="G10" s="27" t="s">
        <v>52</v>
      </c>
      <c r="H10" s="28">
        <v>2023</v>
      </c>
    </row>
    <row r="11" spans="1:8" ht="24" customHeight="1" x14ac:dyDescent="0.25">
      <c r="B11" s="53" t="s">
        <v>24</v>
      </c>
      <c r="C11" s="2" t="s">
        <v>35</v>
      </c>
      <c r="D11" s="1">
        <v>0</v>
      </c>
      <c r="E11" s="1">
        <v>0</v>
      </c>
      <c r="F11" s="1">
        <v>0</v>
      </c>
      <c r="G11" s="1">
        <v>0</v>
      </c>
      <c r="H11" s="6">
        <v>0</v>
      </c>
    </row>
    <row r="12" spans="1:8" ht="24" customHeight="1" x14ac:dyDescent="0.25">
      <c r="B12" s="53" t="s">
        <v>24</v>
      </c>
      <c r="C12" s="2" t="s">
        <v>36</v>
      </c>
      <c r="D12" s="1">
        <v>5</v>
      </c>
      <c r="E12" s="1">
        <v>18</v>
      </c>
      <c r="F12" s="1">
        <v>39</v>
      </c>
      <c r="G12" s="1">
        <v>20</v>
      </c>
      <c r="H12" s="6">
        <v>14</v>
      </c>
    </row>
    <row r="13" spans="1:8" ht="24" customHeight="1" x14ac:dyDescent="0.25">
      <c r="B13" s="53" t="s">
        <v>24</v>
      </c>
      <c r="C13" s="2" t="s">
        <v>37</v>
      </c>
      <c r="D13" s="1">
        <v>14</v>
      </c>
      <c r="E13" s="1">
        <v>40</v>
      </c>
      <c r="F13" s="1">
        <v>100</v>
      </c>
      <c r="G13" s="1">
        <v>29</v>
      </c>
      <c r="H13" s="6">
        <v>15</v>
      </c>
    </row>
    <row r="14" spans="1:8" ht="24" customHeight="1" x14ac:dyDescent="0.25">
      <c r="B14" s="53" t="s">
        <v>24</v>
      </c>
      <c r="C14" s="2" t="s">
        <v>38</v>
      </c>
      <c r="D14" s="1">
        <v>7</v>
      </c>
      <c r="E14" s="1">
        <v>9</v>
      </c>
      <c r="F14" s="1">
        <v>33</v>
      </c>
      <c r="G14" s="1">
        <v>18</v>
      </c>
      <c r="H14" s="6">
        <v>14</v>
      </c>
    </row>
    <row r="15" spans="1:8" ht="24" customHeight="1" x14ac:dyDescent="0.25">
      <c r="B15" s="53" t="s">
        <v>24</v>
      </c>
      <c r="C15" s="2" t="s">
        <v>39</v>
      </c>
      <c r="D15" s="1">
        <v>36</v>
      </c>
      <c r="E15" s="1">
        <v>81</v>
      </c>
      <c r="F15" s="1">
        <v>141</v>
      </c>
      <c r="G15" s="1">
        <v>81</v>
      </c>
      <c r="H15" s="6">
        <v>40</v>
      </c>
    </row>
    <row r="16" spans="1:8" ht="24" customHeight="1" x14ac:dyDescent="0.25">
      <c r="B16" s="53" t="s">
        <v>24</v>
      </c>
      <c r="C16" s="2" t="s">
        <v>40</v>
      </c>
      <c r="D16" s="1">
        <v>22</v>
      </c>
      <c r="E16" s="1">
        <v>109</v>
      </c>
      <c r="F16" s="1">
        <v>185</v>
      </c>
      <c r="G16" s="1">
        <v>86</v>
      </c>
      <c r="H16" s="6">
        <v>32</v>
      </c>
    </row>
    <row r="17" spans="2:8" ht="24" customHeight="1" x14ac:dyDescent="0.25">
      <c r="B17" s="54" t="s">
        <v>24</v>
      </c>
      <c r="C17" s="4" t="s">
        <v>31</v>
      </c>
      <c r="D17" s="3">
        <v>84</v>
      </c>
      <c r="E17" s="3">
        <v>257</v>
      </c>
      <c r="F17" s="3">
        <v>498</v>
      </c>
      <c r="G17" s="3">
        <v>234</v>
      </c>
      <c r="H17" s="7">
        <v>115</v>
      </c>
    </row>
    <row r="18" spans="2:8" ht="24" customHeight="1" x14ac:dyDescent="0.25">
      <c r="B18" s="55" t="s">
        <v>33</v>
      </c>
      <c r="C18" s="9" t="s">
        <v>35</v>
      </c>
      <c r="D18" s="8">
        <v>2</v>
      </c>
      <c r="E18" s="8">
        <v>0</v>
      </c>
      <c r="F18" s="8">
        <v>4</v>
      </c>
      <c r="G18" s="8">
        <v>0</v>
      </c>
      <c r="H18" s="10">
        <v>1</v>
      </c>
    </row>
    <row r="19" spans="2:8" ht="24" customHeight="1" x14ac:dyDescent="0.25">
      <c r="B19" s="53" t="s">
        <v>32</v>
      </c>
      <c r="C19" s="2" t="s">
        <v>36</v>
      </c>
      <c r="D19" s="1">
        <v>195</v>
      </c>
      <c r="E19" s="1">
        <v>158</v>
      </c>
      <c r="F19" s="1">
        <v>242</v>
      </c>
      <c r="G19" s="1">
        <v>188</v>
      </c>
      <c r="H19" s="6">
        <v>159</v>
      </c>
    </row>
    <row r="20" spans="2:8" ht="24" customHeight="1" x14ac:dyDescent="0.25">
      <c r="B20" s="53" t="s">
        <v>33</v>
      </c>
      <c r="C20" s="2" t="s">
        <v>37</v>
      </c>
      <c r="D20" s="1">
        <v>310</v>
      </c>
      <c r="E20" s="1">
        <v>367</v>
      </c>
      <c r="F20" s="1">
        <v>551</v>
      </c>
      <c r="G20" s="1">
        <v>305</v>
      </c>
      <c r="H20" s="6">
        <v>276</v>
      </c>
    </row>
    <row r="21" spans="2:8" ht="24" customHeight="1" x14ac:dyDescent="0.25">
      <c r="B21" s="53" t="s">
        <v>33</v>
      </c>
      <c r="C21" s="2" t="s">
        <v>38</v>
      </c>
      <c r="D21" s="1">
        <v>193</v>
      </c>
      <c r="E21" s="1">
        <v>163</v>
      </c>
      <c r="F21" s="1">
        <v>249</v>
      </c>
      <c r="G21" s="1">
        <v>182</v>
      </c>
      <c r="H21" s="6">
        <v>178</v>
      </c>
    </row>
    <row r="22" spans="2:8" ht="24" customHeight="1" x14ac:dyDescent="0.25">
      <c r="B22" s="53" t="s">
        <v>33</v>
      </c>
      <c r="C22" s="2" t="s">
        <v>39</v>
      </c>
      <c r="D22" s="1">
        <v>877</v>
      </c>
      <c r="E22" s="1">
        <v>776</v>
      </c>
      <c r="F22" s="1">
        <v>1045</v>
      </c>
      <c r="G22" s="1">
        <v>806</v>
      </c>
      <c r="H22" s="6">
        <v>742</v>
      </c>
    </row>
    <row r="23" spans="2:8" ht="24" customHeight="1" x14ac:dyDescent="0.25">
      <c r="B23" s="53" t="s">
        <v>33</v>
      </c>
      <c r="C23" s="2" t="s">
        <v>40</v>
      </c>
      <c r="D23" s="1">
        <v>853</v>
      </c>
      <c r="E23" s="1">
        <v>909</v>
      </c>
      <c r="F23" s="1">
        <v>1197</v>
      </c>
      <c r="G23" s="1">
        <v>779</v>
      </c>
      <c r="H23" s="6">
        <v>706</v>
      </c>
    </row>
    <row r="24" spans="2:8" ht="24" customHeight="1" x14ac:dyDescent="0.25">
      <c r="B24" s="54" t="s">
        <v>33</v>
      </c>
      <c r="C24" s="4" t="s">
        <v>31</v>
      </c>
      <c r="D24" s="3">
        <v>2430</v>
      </c>
      <c r="E24" s="3">
        <v>2373</v>
      </c>
      <c r="F24" s="3">
        <v>3288</v>
      </c>
      <c r="G24" s="3">
        <v>2260</v>
      </c>
      <c r="H24" s="7">
        <v>2062</v>
      </c>
    </row>
    <row r="25" spans="2:8" ht="15" customHeight="1" x14ac:dyDescent="0.25">
      <c r="B25" s="40" t="s">
        <v>51</v>
      </c>
      <c r="C25" s="40"/>
      <c r="D25" s="40"/>
      <c r="E25" s="40"/>
      <c r="F25" s="40"/>
      <c r="G25" s="40"/>
      <c r="H25" s="40"/>
    </row>
  </sheetData>
  <mergeCells count="3">
    <mergeCell ref="B9:H9"/>
    <mergeCell ref="B11:B17"/>
    <mergeCell ref="B18:B24"/>
  </mergeCells>
  <pageMargins left="0.7" right="0.7" top="0.75" bottom="0.75" header="0.3" footer="0.3"/>
  <pageSetup paperSize="9" scale="93"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H25"/>
  <sheetViews>
    <sheetView showGridLines="0" zoomScaleNormal="100" zoomScaleSheetLayoutView="100" workbookViewId="0">
      <selection activeCell="B27" sqref="B27"/>
    </sheetView>
  </sheetViews>
  <sheetFormatPr baseColWidth="10" defaultRowHeight="15" x14ac:dyDescent="0.25"/>
  <cols>
    <col min="1" max="1" width="5.7109375" customWidth="1"/>
    <col min="2" max="2" width="23.7109375" customWidth="1"/>
    <col min="3" max="3" width="32.7109375" customWidth="1"/>
    <col min="4" max="8" width="14.7109375" customWidth="1"/>
  </cols>
  <sheetData>
    <row r="1" spans="1:8" x14ac:dyDescent="0.25">
      <c r="A1" s="16"/>
    </row>
    <row r="8" spans="1:8" ht="15.75" thickBot="1" x14ac:dyDescent="0.3"/>
    <row r="9" spans="1:8" ht="41.25" customHeight="1" thickTop="1" thickBot="1" x14ac:dyDescent="0.3">
      <c r="B9" s="48" t="s">
        <v>68</v>
      </c>
      <c r="C9" s="49"/>
      <c r="D9" s="49"/>
      <c r="E9" s="49"/>
      <c r="F9" s="49"/>
      <c r="G9" s="49"/>
      <c r="H9" s="49"/>
    </row>
    <row r="10" spans="1:8" ht="24" customHeight="1" thickTop="1" x14ac:dyDescent="0.25">
      <c r="B10" s="5" t="s">
        <v>32</v>
      </c>
      <c r="C10" s="15" t="s">
        <v>34</v>
      </c>
      <c r="D10" s="27" t="s">
        <v>21</v>
      </c>
      <c r="E10" s="27" t="s">
        <v>22</v>
      </c>
      <c r="F10" s="27" t="s">
        <v>23</v>
      </c>
      <c r="G10" s="27" t="s">
        <v>52</v>
      </c>
      <c r="H10" s="28">
        <v>2023</v>
      </c>
    </row>
    <row r="11" spans="1:8" ht="24" customHeight="1" x14ac:dyDescent="0.25">
      <c r="B11" s="53" t="s">
        <v>24</v>
      </c>
      <c r="C11" s="2" t="s">
        <v>35</v>
      </c>
      <c r="D11" s="1">
        <v>9</v>
      </c>
      <c r="E11" s="1">
        <v>7</v>
      </c>
      <c r="F11" s="1">
        <v>0</v>
      </c>
      <c r="G11" s="1">
        <v>3</v>
      </c>
      <c r="H11" s="6">
        <v>1</v>
      </c>
    </row>
    <row r="12" spans="1:8" ht="24" customHeight="1" x14ac:dyDescent="0.25">
      <c r="B12" s="53" t="s">
        <v>24</v>
      </c>
      <c r="C12" s="2" t="s">
        <v>36</v>
      </c>
      <c r="D12" s="1">
        <v>45</v>
      </c>
      <c r="E12" s="1">
        <v>72</v>
      </c>
      <c r="F12" s="1">
        <v>116</v>
      </c>
      <c r="G12" s="1">
        <v>126</v>
      </c>
      <c r="H12" s="6">
        <v>129</v>
      </c>
    </row>
    <row r="13" spans="1:8" ht="24" customHeight="1" x14ac:dyDescent="0.25">
      <c r="B13" s="53" t="s">
        <v>24</v>
      </c>
      <c r="C13" s="2" t="s">
        <v>37</v>
      </c>
      <c r="D13" s="1">
        <v>80</v>
      </c>
      <c r="E13" s="1">
        <v>162</v>
      </c>
      <c r="F13" s="1">
        <v>205</v>
      </c>
      <c r="G13" s="1">
        <v>227</v>
      </c>
      <c r="H13" s="6">
        <v>233</v>
      </c>
    </row>
    <row r="14" spans="1:8" ht="24" customHeight="1" x14ac:dyDescent="0.25">
      <c r="B14" s="53" t="s">
        <v>24</v>
      </c>
      <c r="C14" s="2" t="s">
        <v>38</v>
      </c>
      <c r="D14" s="1">
        <v>43</v>
      </c>
      <c r="E14" s="1">
        <v>72</v>
      </c>
      <c r="F14" s="1">
        <v>86</v>
      </c>
      <c r="G14" s="1">
        <v>97</v>
      </c>
      <c r="H14" s="6">
        <v>108</v>
      </c>
    </row>
    <row r="15" spans="1:8" ht="24" customHeight="1" x14ac:dyDescent="0.25">
      <c r="B15" s="53" t="s">
        <v>24</v>
      </c>
      <c r="C15" s="2" t="s">
        <v>39</v>
      </c>
      <c r="D15" s="1">
        <v>229</v>
      </c>
      <c r="E15" s="1">
        <v>343</v>
      </c>
      <c r="F15" s="1">
        <v>446</v>
      </c>
      <c r="G15" s="1">
        <v>472</v>
      </c>
      <c r="H15" s="6">
        <v>500</v>
      </c>
    </row>
    <row r="16" spans="1:8" ht="24" customHeight="1" x14ac:dyDescent="0.25">
      <c r="B16" s="53" t="s">
        <v>24</v>
      </c>
      <c r="C16" s="2" t="s">
        <v>40</v>
      </c>
      <c r="D16" s="1">
        <v>193</v>
      </c>
      <c r="E16" s="1">
        <v>348</v>
      </c>
      <c r="F16" s="1">
        <v>481</v>
      </c>
      <c r="G16" s="1">
        <v>522</v>
      </c>
      <c r="H16" s="6">
        <v>538</v>
      </c>
    </row>
    <row r="17" spans="2:8" ht="24" customHeight="1" thickBot="1" x14ac:dyDescent="0.3">
      <c r="B17" s="54" t="s">
        <v>24</v>
      </c>
      <c r="C17" s="4" t="s">
        <v>31</v>
      </c>
      <c r="D17" s="3">
        <v>599</v>
      </c>
      <c r="E17" s="3">
        <v>1004</v>
      </c>
      <c r="F17" s="3">
        <v>1334</v>
      </c>
      <c r="G17" s="3">
        <v>1447</v>
      </c>
      <c r="H17" s="7">
        <v>1509</v>
      </c>
    </row>
    <row r="18" spans="2:8" ht="24" customHeight="1" thickTop="1" x14ac:dyDescent="0.25">
      <c r="B18" s="55" t="s">
        <v>33</v>
      </c>
      <c r="C18" s="9" t="s">
        <v>35</v>
      </c>
      <c r="D18" s="8">
        <v>495</v>
      </c>
      <c r="E18" s="8">
        <v>142</v>
      </c>
      <c r="F18" s="8">
        <v>15</v>
      </c>
      <c r="G18" s="8">
        <v>36</v>
      </c>
      <c r="H18" s="10">
        <v>41</v>
      </c>
    </row>
    <row r="19" spans="2:8" ht="24" customHeight="1" x14ac:dyDescent="0.25">
      <c r="B19" s="53" t="s">
        <v>32</v>
      </c>
      <c r="C19" s="2" t="s">
        <v>36</v>
      </c>
      <c r="D19" s="1">
        <v>1385</v>
      </c>
      <c r="E19" s="1">
        <v>1422</v>
      </c>
      <c r="F19" s="1">
        <v>1542</v>
      </c>
      <c r="G19" s="1">
        <v>1575</v>
      </c>
      <c r="H19" s="6">
        <v>1662</v>
      </c>
    </row>
    <row r="20" spans="2:8" ht="24" customHeight="1" x14ac:dyDescent="0.25">
      <c r="B20" s="53" t="s">
        <v>33</v>
      </c>
      <c r="C20" s="2" t="s">
        <v>37</v>
      </c>
      <c r="D20" s="1">
        <v>1770</v>
      </c>
      <c r="E20" s="1">
        <v>2164</v>
      </c>
      <c r="F20" s="1">
        <v>2473</v>
      </c>
      <c r="G20" s="1">
        <v>2577</v>
      </c>
      <c r="H20" s="6">
        <v>2774</v>
      </c>
    </row>
    <row r="21" spans="2:8" ht="24" customHeight="1" x14ac:dyDescent="0.25">
      <c r="B21" s="53" t="s">
        <v>33</v>
      </c>
      <c r="C21" s="2" t="s">
        <v>38</v>
      </c>
      <c r="D21" s="1">
        <v>1076</v>
      </c>
      <c r="E21" s="1">
        <v>1239</v>
      </c>
      <c r="F21" s="1">
        <v>1395</v>
      </c>
      <c r="G21" s="1">
        <v>1441</v>
      </c>
      <c r="H21" s="6">
        <v>1641</v>
      </c>
    </row>
    <row r="22" spans="2:8" ht="24" customHeight="1" x14ac:dyDescent="0.25">
      <c r="B22" s="53" t="s">
        <v>33</v>
      </c>
      <c r="C22" s="2" t="s">
        <v>39</v>
      </c>
      <c r="D22" s="1">
        <v>5824</v>
      </c>
      <c r="E22" s="1">
        <v>6134</v>
      </c>
      <c r="F22" s="1">
        <v>6570</v>
      </c>
      <c r="G22" s="1">
        <v>6780</v>
      </c>
      <c r="H22" s="6">
        <v>7258</v>
      </c>
    </row>
    <row r="23" spans="2:8" ht="24" customHeight="1" x14ac:dyDescent="0.25">
      <c r="B23" s="53" t="s">
        <v>33</v>
      </c>
      <c r="C23" s="2" t="s">
        <v>40</v>
      </c>
      <c r="D23" s="1">
        <v>5899</v>
      </c>
      <c r="E23" s="1">
        <v>6375</v>
      </c>
      <c r="F23" s="1">
        <v>6685</v>
      </c>
      <c r="G23" s="1">
        <v>6981</v>
      </c>
      <c r="H23" s="6">
        <v>7394</v>
      </c>
    </row>
    <row r="24" spans="2:8" ht="24" customHeight="1" thickBot="1" x14ac:dyDescent="0.3">
      <c r="B24" s="54" t="s">
        <v>33</v>
      </c>
      <c r="C24" s="4" t="s">
        <v>31</v>
      </c>
      <c r="D24" s="3">
        <v>16449</v>
      </c>
      <c r="E24" s="3">
        <v>17476</v>
      </c>
      <c r="F24" s="3">
        <v>18680</v>
      </c>
      <c r="G24" s="3">
        <v>19390</v>
      </c>
      <c r="H24" s="7">
        <v>20770</v>
      </c>
    </row>
    <row r="25" spans="2:8" ht="15.75" customHeight="1" thickTop="1" x14ac:dyDescent="0.25">
      <c r="B25" s="40" t="s">
        <v>51</v>
      </c>
      <c r="C25" s="40"/>
      <c r="D25" s="40"/>
      <c r="E25" s="40"/>
      <c r="F25" s="40"/>
      <c r="G25" s="40"/>
      <c r="H25" s="40"/>
    </row>
  </sheetData>
  <mergeCells count="3">
    <mergeCell ref="B9:H9"/>
    <mergeCell ref="B11:B17"/>
    <mergeCell ref="B18:B24"/>
  </mergeCells>
  <pageMargins left="0.7" right="0.7" top="0.75" bottom="0.75" header="0.3" footer="0.3"/>
  <pageSetup paperSize="9" scale="93"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25"/>
  <sheetViews>
    <sheetView showGridLines="0" topLeftCell="A7" zoomScaleNormal="100" zoomScaleSheetLayoutView="100" workbookViewId="0">
      <selection activeCell="B10" sqref="B10"/>
    </sheetView>
  </sheetViews>
  <sheetFormatPr baseColWidth="10" defaultRowHeight="15" x14ac:dyDescent="0.25"/>
  <cols>
    <col min="1" max="1" width="5.7109375" customWidth="1"/>
    <col min="2" max="2" width="23.7109375" customWidth="1"/>
    <col min="3" max="3" width="32.7109375" customWidth="1"/>
    <col min="4" max="8" width="14.7109375" customWidth="1"/>
  </cols>
  <sheetData>
    <row r="1" spans="1:8" x14ac:dyDescent="0.25">
      <c r="A1" s="16"/>
    </row>
    <row r="9" spans="1:8" ht="41.25" customHeight="1" x14ac:dyDescent="0.25">
      <c r="B9" s="48" t="s">
        <v>73</v>
      </c>
      <c r="C9" s="49"/>
      <c r="D9" s="49"/>
      <c r="E9" s="49"/>
      <c r="F9" s="49"/>
      <c r="G9" s="49"/>
      <c r="H9" s="49"/>
    </row>
    <row r="10" spans="1:8" ht="24" customHeight="1" x14ac:dyDescent="0.25">
      <c r="B10" s="5" t="s">
        <v>32</v>
      </c>
      <c r="C10" s="15" t="s">
        <v>20</v>
      </c>
      <c r="D10" s="27" t="s">
        <v>21</v>
      </c>
      <c r="E10" s="27" t="s">
        <v>22</v>
      </c>
      <c r="F10" s="27" t="s">
        <v>23</v>
      </c>
      <c r="G10" s="27" t="s">
        <v>52</v>
      </c>
      <c r="H10" s="28">
        <v>2023</v>
      </c>
    </row>
    <row r="11" spans="1:8" ht="24" customHeight="1" x14ac:dyDescent="0.25">
      <c r="B11" s="53" t="s">
        <v>24</v>
      </c>
      <c r="C11" s="2" t="s">
        <v>25</v>
      </c>
      <c r="D11" s="1">
        <v>0</v>
      </c>
      <c r="E11" s="1">
        <v>0</v>
      </c>
      <c r="F11" s="1">
        <v>0</v>
      </c>
      <c r="G11" s="1">
        <v>0</v>
      </c>
      <c r="H11" s="6">
        <v>0</v>
      </c>
    </row>
    <row r="12" spans="1:8" ht="24" customHeight="1" x14ac:dyDescent="0.25">
      <c r="B12" s="53" t="s">
        <v>24</v>
      </c>
      <c r="C12" s="2" t="s">
        <v>26</v>
      </c>
      <c r="D12" s="1">
        <v>24</v>
      </c>
      <c r="E12" s="1">
        <v>12</v>
      </c>
      <c r="F12" s="1">
        <v>14</v>
      </c>
      <c r="G12" s="1">
        <v>7</v>
      </c>
      <c r="H12" s="6">
        <v>5</v>
      </c>
    </row>
    <row r="13" spans="1:8" ht="24" customHeight="1" x14ac:dyDescent="0.25">
      <c r="B13" s="53" t="s">
        <v>24</v>
      </c>
      <c r="C13" s="2" t="s">
        <v>27</v>
      </c>
      <c r="D13" s="1">
        <v>1</v>
      </c>
      <c r="E13" s="1">
        <v>0</v>
      </c>
      <c r="F13" s="1">
        <v>2</v>
      </c>
      <c r="G13" s="1">
        <v>0</v>
      </c>
      <c r="H13" s="6">
        <v>1</v>
      </c>
    </row>
    <row r="14" spans="1:8" ht="24" customHeight="1" x14ac:dyDescent="0.25">
      <c r="B14" s="53" t="s">
        <v>24</v>
      </c>
      <c r="C14" s="2" t="s">
        <v>28</v>
      </c>
      <c r="D14" s="1">
        <v>11</v>
      </c>
      <c r="E14" s="1">
        <v>23</v>
      </c>
      <c r="F14" s="1">
        <v>12</v>
      </c>
      <c r="G14" s="1">
        <v>10</v>
      </c>
      <c r="H14" s="6">
        <v>22</v>
      </c>
    </row>
    <row r="15" spans="1:8" ht="24" customHeight="1" x14ac:dyDescent="0.25">
      <c r="B15" s="53" t="s">
        <v>24</v>
      </c>
      <c r="C15" s="2" t="s">
        <v>29</v>
      </c>
      <c r="D15" s="1">
        <v>7</v>
      </c>
      <c r="E15" s="1">
        <v>7</v>
      </c>
      <c r="F15" s="1">
        <v>12</v>
      </c>
      <c r="G15" s="1">
        <v>9</v>
      </c>
      <c r="H15" s="6">
        <v>5</v>
      </c>
    </row>
    <row r="16" spans="1:8" ht="24" customHeight="1" x14ac:dyDescent="0.25">
      <c r="B16" s="53" t="s">
        <v>24</v>
      </c>
      <c r="C16" s="2" t="s">
        <v>30</v>
      </c>
      <c r="D16" s="1">
        <v>0</v>
      </c>
      <c r="E16" s="1">
        <v>0</v>
      </c>
      <c r="F16" s="1">
        <v>0</v>
      </c>
      <c r="G16" s="1">
        <v>0</v>
      </c>
      <c r="H16" s="6">
        <v>0</v>
      </c>
    </row>
    <row r="17" spans="2:8" ht="24" customHeight="1" x14ac:dyDescent="0.25">
      <c r="B17" s="54" t="s">
        <v>24</v>
      </c>
      <c r="C17" s="4" t="s">
        <v>31</v>
      </c>
      <c r="D17" s="3">
        <v>43</v>
      </c>
      <c r="E17" s="3">
        <v>42</v>
      </c>
      <c r="F17" s="3">
        <v>40</v>
      </c>
      <c r="G17" s="3">
        <v>26</v>
      </c>
      <c r="H17" s="7">
        <v>33</v>
      </c>
    </row>
    <row r="18" spans="2:8" ht="24" customHeight="1" x14ac:dyDescent="0.25">
      <c r="B18" s="55" t="s">
        <v>33</v>
      </c>
      <c r="C18" s="9" t="s">
        <v>25</v>
      </c>
      <c r="D18" s="8">
        <v>0</v>
      </c>
      <c r="E18" s="8">
        <v>0</v>
      </c>
      <c r="F18" s="8">
        <v>0</v>
      </c>
      <c r="G18" s="8">
        <v>0</v>
      </c>
      <c r="H18" s="10">
        <v>0</v>
      </c>
    </row>
    <row r="19" spans="2:8" ht="24" customHeight="1" x14ac:dyDescent="0.25">
      <c r="B19" s="53" t="s">
        <v>32</v>
      </c>
      <c r="C19" s="2" t="s">
        <v>26</v>
      </c>
      <c r="D19" s="1">
        <v>789</v>
      </c>
      <c r="E19" s="1">
        <v>713</v>
      </c>
      <c r="F19" s="1">
        <v>617</v>
      </c>
      <c r="G19" s="1">
        <v>581</v>
      </c>
      <c r="H19" s="6">
        <v>705</v>
      </c>
    </row>
    <row r="20" spans="2:8" ht="24" customHeight="1" x14ac:dyDescent="0.25">
      <c r="B20" s="53" t="s">
        <v>33</v>
      </c>
      <c r="C20" s="2" t="s">
        <v>27</v>
      </c>
      <c r="D20" s="1">
        <v>26</v>
      </c>
      <c r="E20" s="1">
        <v>10</v>
      </c>
      <c r="F20" s="1">
        <v>8</v>
      </c>
      <c r="G20" s="1">
        <v>7</v>
      </c>
      <c r="H20" s="6">
        <v>7</v>
      </c>
    </row>
    <row r="21" spans="2:8" ht="24" customHeight="1" x14ac:dyDescent="0.25">
      <c r="B21" s="53" t="s">
        <v>33</v>
      </c>
      <c r="C21" s="2" t="s">
        <v>28</v>
      </c>
      <c r="D21" s="1">
        <v>510</v>
      </c>
      <c r="E21" s="1">
        <v>517</v>
      </c>
      <c r="F21" s="1">
        <v>460</v>
      </c>
      <c r="G21" s="1">
        <v>363</v>
      </c>
      <c r="H21" s="6">
        <v>444</v>
      </c>
    </row>
    <row r="22" spans="2:8" ht="24" customHeight="1" x14ac:dyDescent="0.25">
      <c r="B22" s="53" t="s">
        <v>33</v>
      </c>
      <c r="C22" s="2" t="s">
        <v>29</v>
      </c>
      <c r="D22" s="1">
        <v>260</v>
      </c>
      <c r="E22" s="1">
        <v>254</v>
      </c>
      <c r="F22" s="1">
        <v>240</v>
      </c>
      <c r="G22" s="1">
        <v>235</v>
      </c>
      <c r="H22" s="6">
        <v>250</v>
      </c>
    </row>
    <row r="23" spans="2:8" ht="24" customHeight="1" x14ac:dyDescent="0.25">
      <c r="B23" s="53" t="s">
        <v>33</v>
      </c>
      <c r="C23" s="2" t="s">
        <v>30</v>
      </c>
      <c r="D23" s="1">
        <v>0</v>
      </c>
      <c r="E23" s="1">
        <v>1</v>
      </c>
      <c r="F23" s="1">
        <v>4</v>
      </c>
      <c r="G23" s="1">
        <v>8</v>
      </c>
      <c r="H23" s="6">
        <v>3</v>
      </c>
    </row>
    <row r="24" spans="2:8" ht="24" customHeight="1" x14ac:dyDescent="0.25">
      <c r="B24" s="54" t="s">
        <v>33</v>
      </c>
      <c r="C24" s="4" t="s">
        <v>31</v>
      </c>
      <c r="D24" s="3">
        <v>1585</v>
      </c>
      <c r="E24" s="3">
        <v>1495</v>
      </c>
      <c r="F24" s="3">
        <v>1329</v>
      </c>
      <c r="G24" s="3">
        <v>1194</v>
      </c>
      <c r="H24" s="7">
        <v>1409</v>
      </c>
    </row>
    <row r="25" spans="2:8" ht="15" customHeight="1" x14ac:dyDescent="0.25">
      <c r="B25" s="40" t="s">
        <v>51</v>
      </c>
      <c r="C25" s="40"/>
      <c r="D25" s="40"/>
      <c r="E25" s="40"/>
      <c r="F25" s="40"/>
      <c r="G25" s="40"/>
      <c r="H25" s="40"/>
    </row>
  </sheetData>
  <mergeCells count="3">
    <mergeCell ref="B9:H9"/>
    <mergeCell ref="B11:B17"/>
    <mergeCell ref="B18:B24"/>
  </mergeCells>
  <pageMargins left="0.7" right="0.7" top="0.75" bottom="0.75" header="0.3" footer="0.3"/>
  <pageSetup paperSize="9" scale="93"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H25"/>
  <sheetViews>
    <sheetView showGridLines="0" topLeftCell="A4" zoomScaleNormal="100" zoomScaleSheetLayoutView="100" workbookViewId="0">
      <selection activeCell="Q13" sqref="Q13"/>
    </sheetView>
  </sheetViews>
  <sheetFormatPr baseColWidth="10" defaultRowHeight="15" x14ac:dyDescent="0.25"/>
  <cols>
    <col min="1" max="1" width="5.7109375" customWidth="1"/>
    <col min="2" max="2" width="23.7109375" customWidth="1"/>
    <col min="3" max="3" width="32.7109375" customWidth="1"/>
    <col min="4" max="8" width="14.7109375" customWidth="1"/>
  </cols>
  <sheetData>
    <row r="1" spans="1:8" x14ac:dyDescent="0.25">
      <c r="A1" s="16"/>
    </row>
    <row r="9" spans="1:8" ht="41.25" customHeight="1" x14ac:dyDescent="0.25">
      <c r="B9" s="48" t="s">
        <v>67</v>
      </c>
      <c r="C9" s="49"/>
      <c r="D9" s="49"/>
      <c r="E9" s="49"/>
      <c r="F9" s="49"/>
      <c r="G9" s="49"/>
      <c r="H9" s="49"/>
    </row>
    <row r="10" spans="1:8" ht="24" customHeight="1" x14ac:dyDescent="0.25">
      <c r="B10" s="5" t="s">
        <v>32</v>
      </c>
      <c r="C10" s="15" t="s">
        <v>20</v>
      </c>
      <c r="D10" s="27" t="s">
        <v>21</v>
      </c>
      <c r="E10" s="27" t="s">
        <v>22</v>
      </c>
      <c r="F10" s="27" t="s">
        <v>23</v>
      </c>
      <c r="G10" s="27" t="s">
        <v>52</v>
      </c>
      <c r="H10" s="28">
        <v>2023</v>
      </c>
    </row>
    <row r="11" spans="1:8" ht="24" customHeight="1" x14ac:dyDescent="0.25">
      <c r="B11" s="53" t="s">
        <v>24</v>
      </c>
      <c r="C11" s="2" t="s">
        <v>25</v>
      </c>
      <c r="D11" s="1">
        <v>0</v>
      </c>
      <c r="E11" s="1">
        <v>0</v>
      </c>
      <c r="F11" s="1">
        <v>0</v>
      </c>
      <c r="G11" s="1">
        <v>0</v>
      </c>
      <c r="H11" s="6">
        <v>0</v>
      </c>
    </row>
    <row r="12" spans="1:8" ht="24" customHeight="1" x14ac:dyDescent="0.25">
      <c r="B12" s="53" t="s">
        <v>24</v>
      </c>
      <c r="C12" s="2" t="s">
        <v>26</v>
      </c>
      <c r="D12" s="1">
        <v>23</v>
      </c>
      <c r="E12" s="1">
        <v>15</v>
      </c>
      <c r="F12" s="1">
        <v>16</v>
      </c>
      <c r="G12" s="1">
        <v>6</v>
      </c>
      <c r="H12" s="6">
        <v>6</v>
      </c>
    </row>
    <row r="13" spans="1:8" ht="24" customHeight="1" x14ac:dyDescent="0.25">
      <c r="B13" s="53" t="s">
        <v>24</v>
      </c>
      <c r="C13" s="2" t="s">
        <v>27</v>
      </c>
      <c r="D13" s="1">
        <v>1</v>
      </c>
      <c r="E13" s="1">
        <v>0</v>
      </c>
      <c r="F13" s="1">
        <v>1</v>
      </c>
      <c r="G13" s="1">
        <v>0</v>
      </c>
      <c r="H13" s="6">
        <v>1</v>
      </c>
    </row>
    <row r="14" spans="1:8" ht="24" customHeight="1" x14ac:dyDescent="0.25">
      <c r="B14" s="53" t="s">
        <v>24</v>
      </c>
      <c r="C14" s="2" t="s">
        <v>28</v>
      </c>
      <c r="D14" s="1">
        <v>11</v>
      </c>
      <c r="E14" s="1">
        <v>21</v>
      </c>
      <c r="F14" s="1">
        <v>12</v>
      </c>
      <c r="G14" s="1">
        <v>10</v>
      </c>
      <c r="H14" s="6">
        <v>20</v>
      </c>
    </row>
    <row r="15" spans="1:8" ht="24" customHeight="1" x14ac:dyDescent="0.25">
      <c r="B15" s="53" t="s">
        <v>24</v>
      </c>
      <c r="C15" s="2" t="s">
        <v>29</v>
      </c>
      <c r="D15" s="1">
        <v>7</v>
      </c>
      <c r="E15" s="1">
        <v>7</v>
      </c>
      <c r="F15" s="1">
        <v>12</v>
      </c>
      <c r="G15" s="1">
        <v>7</v>
      </c>
      <c r="H15" s="6">
        <v>5</v>
      </c>
    </row>
    <row r="16" spans="1:8" ht="24" customHeight="1" x14ac:dyDescent="0.25">
      <c r="B16" s="53" t="s">
        <v>24</v>
      </c>
      <c r="C16" s="2" t="s">
        <v>30</v>
      </c>
      <c r="D16" s="1">
        <v>0</v>
      </c>
      <c r="E16" s="1">
        <v>0</v>
      </c>
      <c r="F16" s="1">
        <v>0</v>
      </c>
      <c r="G16" s="1">
        <v>0</v>
      </c>
      <c r="H16" s="6">
        <v>0</v>
      </c>
    </row>
    <row r="17" spans="2:8" ht="24" customHeight="1" x14ac:dyDescent="0.25">
      <c r="B17" s="54" t="s">
        <v>24</v>
      </c>
      <c r="C17" s="4" t="s">
        <v>31</v>
      </c>
      <c r="D17" s="3">
        <v>42</v>
      </c>
      <c r="E17" s="3">
        <v>43</v>
      </c>
      <c r="F17" s="3">
        <v>41</v>
      </c>
      <c r="G17" s="3">
        <v>23</v>
      </c>
      <c r="H17" s="7">
        <v>32</v>
      </c>
    </row>
    <row r="18" spans="2:8" ht="24" customHeight="1" x14ac:dyDescent="0.25">
      <c r="B18" s="55" t="s">
        <v>33</v>
      </c>
      <c r="C18" s="9" t="s">
        <v>25</v>
      </c>
      <c r="D18" s="8">
        <v>0</v>
      </c>
      <c r="E18" s="8">
        <v>0</v>
      </c>
      <c r="F18" s="8">
        <v>0</v>
      </c>
      <c r="G18" s="8">
        <v>0</v>
      </c>
      <c r="H18" s="10">
        <v>0</v>
      </c>
    </row>
    <row r="19" spans="2:8" ht="24" customHeight="1" x14ac:dyDescent="0.25">
      <c r="B19" s="53" t="s">
        <v>32</v>
      </c>
      <c r="C19" s="2" t="s">
        <v>26</v>
      </c>
      <c r="D19" s="1">
        <v>782</v>
      </c>
      <c r="E19" s="1">
        <v>698</v>
      </c>
      <c r="F19" s="1">
        <v>632</v>
      </c>
      <c r="G19" s="1">
        <v>539</v>
      </c>
      <c r="H19" s="6">
        <v>678</v>
      </c>
    </row>
    <row r="20" spans="2:8" ht="24" customHeight="1" x14ac:dyDescent="0.25">
      <c r="B20" s="53" t="s">
        <v>33</v>
      </c>
      <c r="C20" s="2" t="s">
        <v>27</v>
      </c>
      <c r="D20" s="1">
        <v>26</v>
      </c>
      <c r="E20" s="1">
        <v>5</v>
      </c>
      <c r="F20" s="1">
        <v>8</v>
      </c>
      <c r="G20" s="1">
        <v>5</v>
      </c>
      <c r="H20" s="6">
        <v>8</v>
      </c>
    </row>
    <row r="21" spans="2:8" ht="24" customHeight="1" x14ac:dyDescent="0.25">
      <c r="B21" s="53" t="s">
        <v>33</v>
      </c>
      <c r="C21" s="2" t="s">
        <v>28</v>
      </c>
      <c r="D21" s="1">
        <v>495</v>
      </c>
      <c r="E21" s="1">
        <v>509</v>
      </c>
      <c r="F21" s="1">
        <v>444</v>
      </c>
      <c r="G21" s="1">
        <v>343</v>
      </c>
      <c r="H21" s="6">
        <v>414</v>
      </c>
    </row>
    <row r="22" spans="2:8" ht="24" customHeight="1" x14ac:dyDescent="0.25">
      <c r="B22" s="53" t="s">
        <v>33</v>
      </c>
      <c r="C22" s="2" t="s">
        <v>29</v>
      </c>
      <c r="D22" s="1">
        <v>256</v>
      </c>
      <c r="E22" s="1">
        <v>243</v>
      </c>
      <c r="F22" s="1">
        <v>237</v>
      </c>
      <c r="G22" s="1">
        <v>224</v>
      </c>
      <c r="H22" s="6">
        <v>245</v>
      </c>
    </row>
    <row r="23" spans="2:8" ht="24" customHeight="1" x14ac:dyDescent="0.25">
      <c r="B23" s="53" t="s">
        <v>33</v>
      </c>
      <c r="C23" s="2" t="s">
        <v>30</v>
      </c>
      <c r="D23" s="1">
        <v>0</v>
      </c>
      <c r="E23" s="1">
        <v>1</v>
      </c>
      <c r="F23" s="1">
        <v>4</v>
      </c>
      <c r="G23" s="1">
        <v>7</v>
      </c>
      <c r="H23" s="6">
        <v>4</v>
      </c>
    </row>
    <row r="24" spans="2:8" ht="24" customHeight="1" x14ac:dyDescent="0.25">
      <c r="B24" s="54" t="s">
        <v>33</v>
      </c>
      <c r="C24" s="4" t="s">
        <v>31</v>
      </c>
      <c r="D24" s="3">
        <v>1559</v>
      </c>
      <c r="E24" s="3">
        <v>1456</v>
      </c>
      <c r="F24" s="3">
        <v>1325</v>
      </c>
      <c r="G24" s="3">
        <v>1118</v>
      </c>
      <c r="H24" s="7">
        <v>1349</v>
      </c>
    </row>
    <row r="25" spans="2:8" ht="15" customHeight="1" x14ac:dyDescent="0.25">
      <c r="B25" s="40" t="s">
        <v>51</v>
      </c>
      <c r="C25" s="40"/>
      <c r="D25" s="40"/>
      <c r="E25" s="40"/>
      <c r="F25" s="40"/>
      <c r="G25" s="40"/>
      <c r="H25" s="40"/>
    </row>
  </sheetData>
  <mergeCells count="3">
    <mergeCell ref="B9:H9"/>
    <mergeCell ref="B11:B17"/>
    <mergeCell ref="B18:B24"/>
  </mergeCells>
  <pageMargins left="0.7" right="0.7" top="0.75" bottom="0.75" header="0.3" footer="0.3"/>
  <pageSetup paperSize="9" scale="93"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G13"/>
  <sheetViews>
    <sheetView showGridLines="0" zoomScaleNormal="100" zoomScaleSheetLayoutView="100" workbookViewId="0">
      <selection activeCell="F20" sqref="F20"/>
    </sheetView>
  </sheetViews>
  <sheetFormatPr baseColWidth="10" defaultRowHeight="15" x14ac:dyDescent="0.25"/>
  <cols>
    <col min="1" max="1" width="5.7109375" customWidth="1"/>
    <col min="2" max="2" width="31" customWidth="1"/>
    <col min="3" max="7" width="15.7109375" customWidth="1"/>
  </cols>
  <sheetData>
    <row r="1" spans="1:7" x14ac:dyDescent="0.25">
      <c r="A1" s="16"/>
    </row>
    <row r="9" spans="1:7" ht="41.25" customHeight="1" x14ac:dyDescent="0.25">
      <c r="B9" s="48" t="s">
        <v>66</v>
      </c>
      <c r="C9" s="49"/>
      <c r="D9" s="49"/>
      <c r="E9" s="49"/>
      <c r="F9" s="49"/>
      <c r="G9" s="49"/>
    </row>
    <row r="10" spans="1:7" ht="24" customHeight="1" x14ac:dyDescent="0.25">
      <c r="B10" s="5" t="s">
        <v>32</v>
      </c>
      <c r="C10" s="27" t="s">
        <v>21</v>
      </c>
      <c r="D10" s="27" t="s">
        <v>22</v>
      </c>
      <c r="E10" s="27" t="s">
        <v>23</v>
      </c>
      <c r="F10" s="27" t="s">
        <v>52</v>
      </c>
      <c r="G10" s="28">
        <v>2023</v>
      </c>
    </row>
    <row r="11" spans="1:7" ht="24" customHeight="1" x14ac:dyDescent="0.25">
      <c r="B11" s="57" t="s">
        <v>24</v>
      </c>
      <c r="C11" s="11">
        <v>3861</v>
      </c>
      <c r="D11" s="11">
        <v>4076</v>
      </c>
      <c r="E11" s="11">
        <v>4275</v>
      </c>
      <c r="F11" s="11">
        <v>4400</v>
      </c>
      <c r="G11" s="12">
        <v>4681</v>
      </c>
    </row>
    <row r="12" spans="1:7" ht="24" customHeight="1" x14ac:dyDescent="0.25">
      <c r="B12" s="54" t="s">
        <v>33</v>
      </c>
      <c r="C12" s="13">
        <v>229489</v>
      </c>
      <c r="D12" s="13">
        <v>240881</v>
      </c>
      <c r="E12" s="13">
        <v>254710</v>
      </c>
      <c r="F12" s="13">
        <v>266384</v>
      </c>
      <c r="G12" s="14">
        <v>280758</v>
      </c>
    </row>
    <row r="13" spans="1:7" ht="15" customHeight="1" x14ac:dyDescent="0.25">
      <c r="B13" s="42" t="s">
        <v>51</v>
      </c>
      <c r="C13" s="40"/>
      <c r="D13" s="40"/>
      <c r="E13" s="40"/>
      <c r="F13" s="40"/>
      <c r="G13" s="40"/>
    </row>
  </sheetData>
  <mergeCells count="3">
    <mergeCell ref="B9:G9"/>
    <mergeCell ref="B11"/>
    <mergeCell ref="B12"/>
  </mergeCells>
  <pageMargins left="0.7" right="0.7" top="0.75" bottom="0.75" header="0.3" footer="0.3"/>
  <pageSetup paperSize="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H25"/>
  <sheetViews>
    <sheetView showGridLines="0" zoomScaleNormal="100" zoomScaleSheetLayoutView="100" workbookViewId="0">
      <selection activeCell="M18" sqref="M18"/>
    </sheetView>
  </sheetViews>
  <sheetFormatPr baseColWidth="10" defaultRowHeight="15" x14ac:dyDescent="0.25"/>
  <cols>
    <col min="1" max="1" width="5.7109375" customWidth="1"/>
    <col min="2" max="2" width="23.7109375" customWidth="1"/>
    <col min="3" max="3" width="32.7109375" customWidth="1"/>
    <col min="4" max="8" width="14.7109375" customWidth="1"/>
  </cols>
  <sheetData>
    <row r="1" spans="1:8" x14ac:dyDescent="0.25">
      <c r="A1" s="16"/>
    </row>
    <row r="9" spans="1:8" ht="41.25" customHeight="1" x14ac:dyDescent="0.25">
      <c r="B9" s="48" t="s">
        <v>65</v>
      </c>
      <c r="C9" s="49"/>
      <c r="D9" s="49"/>
      <c r="E9" s="49"/>
      <c r="F9" s="49"/>
      <c r="G9" s="49"/>
      <c r="H9" s="49"/>
    </row>
    <row r="10" spans="1:8" ht="24" customHeight="1" x14ac:dyDescent="0.25">
      <c r="B10" s="5" t="s">
        <v>32</v>
      </c>
      <c r="C10" s="15" t="s">
        <v>20</v>
      </c>
      <c r="D10" s="27" t="s">
        <v>21</v>
      </c>
      <c r="E10" s="27" t="s">
        <v>22</v>
      </c>
      <c r="F10" s="27" t="s">
        <v>23</v>
      </c>
      <c r="G10" s="27" t="s">
        <v>52</v>
      </c>
      <c r="H10" s="28">
        <v>2023</v>
      </c>
    </row>
    <row r="11" spans="1:8" ht="24" customHeight="1" x14ac:dyDescent="0.25">
      <c r="B11" s="53" t="s">
        <v>24</v>
      </c>
      <c r="C11" s="2" t="s">
        <v>25</v>
      </c>
      <c r="D11" s="1">
        <v>0</v>
      </c>
      <c r="E11" s="1">
        <v>0</v>
      </c>
      <c r="F11" s="1">
        <v>0</v>
      </c>
      <c r="G11" s="1">
        <v>0</v>
      </c>
      <c r="H11" s="6">
        <v>0</v>
      </c>
    </row>
    <row r="12" spans="1:8" ht="24" customHeight="1" x14ac:dyDescent="0.25">
      <c r="B12" s="53" t="s">
        <v>24</v>
      </c>
      <c r="C12" s="2" t="s">
        <v>26</v>
      </c>
      <c r="D12" s="1">
        <v>957</v>
      </c>
      <c r="E12" s="1">
        <v>977</v>
      </c>
      <c r="F12" s="1">
        <v>911</v>
      </c>
      <c r="G12" s="1">
        <v>824</v>
      </c>
      <c r="H12" s="6">
        <v>889</v>
      </c>
    </row>
    <row r="13" spans="1:8" ht="24" customHeight="1" x14ac:dyDescent="0.25">
      <c r="B13" s="53" t="s">
        <v>24</v>
      </c>
      <c r="C13" s="2" t="s">
        <v>27</v>
      </c>
      <c r="D13" s="1">
        <v>31</v>
      </c>
      <c r="E13" s="1">
        <v>27</v>
      </c>
      <c r="F13" s="1">
        <v>23</v>
      </c>
      <c r="G13" s="1">
        <v>24</v>
      </c>
      <c r="H13" s="6">
        <v>8</v>
      </c>
    </row>
    <row r="14" spans="1:8" ht="24" customHeight="1" x14ac:dyDescent="0.25">
      <c r="B14" s="53" t="s">
        <v>24</v>
      </c>
      <c r="C14" s="2" t="s">
        <v>28</v>
      </c>
      <c r="D14" s="1">
        <v>607</v>
      </c>
      <c r="E14" s="1">
        <v>595</v>
      </c>
      <c r="F14" s="1">
        <v>620</v>
      </c>
      <c r="G14" s="1">
        <v>512</v>
      </c>
      <c r="H14" s="6">
        <v>588</v>
      </c>
    </row>
    <row r="15" spans="1:8" ht="24" customHeight="1" x14ac:dyDescent="0.25">
      <c r="B15" s="53" t="s">
        <v>24</v>
      </c>
      <c r="C15" s="2" t="s">
        <v>29</v>
      </c>
      <c r="D15" s="1">
        <v>258</v>
      </c>
      <c r="E15" s="1">
        <v>291</v>
      </c>
      <c r="F15" s="1">
        <v>269</v>
      </c>
      <c r="G15" s="1">
        <v>237</v>
      </c>
      <c r="H15" s="6">
        <v>273</v>
      </c>
    </row>
    <row r="16" spans="1:8" ht="24" customHeight="1" x14ac:dyDescent="0.25">
      <c r="B16" s="53" t="s">
        <v>24</v>
      </c>
      <c r="C16" s="2" t="s">
        <v>30</v>
      </c>
      <c r="D16" s="1">
        <v>1</v>
      </c>
      <c r="E16" s="1">
        <v>0</v>
      </c>
      <c r="F16" s="1">
        <v>1</v>
      </c>
      <c r="G16" s="1">
        <v>1</v>
      </c>
      <c r="H16" s="6">
        <v>1</v>
      </c>
    </row>
    <row r="17" spans="2:8" ht="24" customHeight="1" x14ac:dyDescent="0.25">
      <c r="B17" s="54" t="s">
        <v>24</v>
      </c>
      <c r="C17" s="4" t="s">
        <v>31</v>
      </c>
      <c r="D17" s="3">
        <v>1854</v>
      </c>
      <c r="E17" s="3">
        <v>1890</v>
      </c>
      <c r="F17" s="3">
        <v>1824</v>
      </c>
      <c r="G17" s="3">
        <v>1598</v>
      </c>
      <c r="H17" s="7">
        <v>1759</v>
      </c>
    </row>
    <row r="18" spans="2:8" ht="24" customHeight="1" x14ac:dyDescent="0.25">
      <c r="B18" s="55" t="s">
        <v>33</v>
      </c>
      <c r="C18" s="9" t="s">
        <v>25</v>
      </c>
      <c r="D18" s="8">
        <v>2</v>
      </c>
      <c r="E18" s="8">
        <v>2</v>
      </c>
      <c r="F18" s="8">
        <v>0</v>
      </c>
      <c r="G18" s="8">
        <v>3</v>
      </c>
      <c r="H18" s="10">
        <v>1</v>
      </c>
    </row>
    <row r="19" spans="2:8" ht="24" customHeight="1" x14ac:dyDescent="0.25">
      <c r="B19" s="53" t="s">
        <v>32</v>
      </c>
      <c r="C19" s="2" t="s">
        <v>26</v>
      </c>
      <c r="D19" s="1">
        <v>26484</v>
      </c>
      <c r="E19" s="1">
        <v>25018</v>
      </c>
      <c r="F19" s="1">
        <v>25217</v>
      </c>
      <c r="G19" s="1">
        <v>22942</v>
      </c>
      <c r="H19" s="6">
        <v>23640</v>
      </c>
    </row>
    <row r="20" spans="2:8" ht="24" customHeight="1" x14ac:dyDescent="0.25">
      <c r="B20" s="53" t="s">
        <v>33</v>
      </c>
      <c r="C20" s="2" t="s">
        <v>27</v>
      </c>
      <c r="D20" s="1">
        <v>427</v>
      </c>
      <c r="E20" s="1">
        <v>418</v>
      </c>
      <c r="F20" s="1">
        <v>381</v>
      </c>
      <c r="G20" s="1">
        <v>361</v>
      </c>
      <c r="H20" s="6">
        <v>307</v>
      </c>
    </row>
    <row r="21" spans="2:8" ht="24" customHeight="1" x14ac:dyDescent="0.25">
      <c r="B21" s="53" t="s">
        <v>33</v>
      </c>
      <c r="C21" s="2" t="s">
        <v>28</v>
      </c>
      <c r="D21" s="1">
        <v>16194</v>
      </c>
      <c r="E21" s="1">
        <v>17041</v>
      </c>
      <c r="F21" s="1">
        <v>17144</v>
      </c>
      <c r="G21" s="1">
        <v>14491</v>
      </c>
      <c r="H21" s="6">
        <v>16541</v>
      </c>
    </row>
    <row r="22" spans="2:8" ht="24" customHeight="1" x14ac:dyDescent="0.25">
      <c r="B22" s="53" t="s">
        <v>33</v>
      </c>
      <c r="C22" s="2" t="s">
        <v>29</v>
      </c>
      <c r="D22" s="1">
        <v>7455</v>
      </c>
      <c r="E22" s="1">
        <v>8581</v>
      </c>
      <c r="F22" s="1">
        <v>8760</v>
      </c>
      <c r="G22" s="1">
        <v>7354</v>
      </c>
      <c r="H22" s="6">
        <v>8144</v>
      </c>
    </row>
    <row r="23" spans="2:8" ht="24" customHeight="1" x14ac:dyDescent="0.25">
      <c r="B23" s="53" t="s">
        <v>33</v>
      </c>
      <c r="C23" s="2" t="s">
        <v>30</v>
      </c>
      <c r="D23" s="1">
        <v>131</v>
      </c>
      <c r="E23" s="1">
        <v>60</v>
      </c>
      <c r="F23" s="1">
        <v>83</v>
      </c>
      <c r="G23" s="1">
        <v>76</v>
      </c>
      <c r="H23" s="6">
        <v>140</v>
      </c>
    </row>
    <row r="24" spans="2:8" ht="24" customHeight="1" x14ac:dyDescent="0.25">
      <c r="B24" s="54" t="s">
        <v>33</v>
      </c>
      <c r="C24" s="4" t="s">
        <v>31</v>
      </c>
      <c r="D24" s="3">
        <v>50693</v>
      </c>
      <c r="E24" s="3">
        <v>51120</v>
      </c>
      <c r="F24" s="3">
        <v>51585</v>
      </c>
      <c r="G24" s="3">
        <v>45227</v>
      </c>
      <c r="H24" s="7">
        <v>48773</v>
      </c>
    </row>
    <row r="25" spans="2:8" ht="15" customHeight="1" x14ac:dyDescent="0.25">
      <c r="B25" s="40" t="s">
        <v>51</v>
      </c>
      <c r="C25" s="40"/>
      <c r="D25" s="40"/>
      <c r="E25" s="40"/>
      <c r="F25" s="40"/>
      <c r="G25" s="40"/>
      <c r="H25" s="40"/>
    </row>
  </sheetData>
  <mergeCells count="3">
    <mergeCell ref="B9:H9"/>
    <mergeCell ref="B11:B17"/>
    <mergeCell ref="B18:B24"/>
  </mergeCells>
  <pageMargins left="0.7" right="0.7" top="0.75" bottom="0.75" header="0.3" footer="0.3"/>
  <pageSetup paperSize="9" scale="93"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H25"/>
  <sheetViews>
    <sheetView showGridLines="0" zoomScaleNormal="100" zoomScaleSheetLayoutView="100" workbookViewId="0">
      <selection activeCell="N18" sqref="N18"/>
    </sheetView>
  </sheetViews>
  <sheetFormatPr baseColWidth="10" defaultRowHeight="15" x14ac:dyDescent="0.25"/>
  <cols>
    <col min="1" max="1" width="5.7109375" customWidth="1"/>
    <col min="2" max="2" width="23.7109375" customWidth="1"/>
    <col min="3" max="3" width="32.7109375" customWidth="1"/>
    <col min="4" max="8" width="14.7109375" customWidth="1"/>
  </cols>
  <sheetData>
    <row r="1" spans="1:8" x14ac:dyDescent="0.25">
      <c r="A1" s="16"/>
    </row>
    <row r="9" spans="1:8" ht="41.25" customHeight="1" x14ac:dyDescent="0.25">
      <c r="B9" s="48" t="s">
        <v>64</v>
      </c>
      <c r="C9" s="49"/>
      <c r="D9" s="49"/>
      <c r="E9" s="49"/>
      <c r="F9" s="49"/>
      <c r="G9" s="49"/>
      <c r="H9" s="49"/>
    </row>
    <row r="10" spans="1:8" ht="24" customHeight="1" x14ac:dyDescent="0.25">
      <c r="B10" s="5" t="s">
        <v>32</v>
      </c>
      <c r="C10" s="15" t="s">
        <v>20</v>
      </c>
      <c r="D10" s="27" t="s">
        <v>21</v>
      </c>
      <c r="E10" s="27" t="s">
        <v>22</v>
      </c>
      <c r="F10" s="27" t="s">
        <v>23</v>
      </c>
      <c r="G10" s="27" t="s">
        <v>52</v>
      </c>
      <c r="H10" s="28">
        <v>2023</v>
      </c>
    </row>
    <row r="11" spans="1:8" ht="24" customHeight="1" x14ac:dyDescent="0.25">
      <c r="B11" s="53" t="s">
        <v>24</v>
      </c>
      <c r="C11" s="2" t="s">
        <v>25</v>
      </c>
      <c r="D11" s="1">
        <v>0</v>
      </c>
      <c r="E11" s="1">
        <v>0</v>
      </c>
      <c r="F11" s="1">
        <v>0</v>
      </c>
      <c r="G11" s="1">
        <v>0</v>
      </c>
      <c r="H11" s="6">
        <v>0</v>
      </c>
    </row>
    <row r="12" spans="1:8" ht="24" customHeight="1" x14ac:dyDescent="0.25">
      <c r="B12" s="53" t="s">
        <v>24</v>
      </c>
      <c r="C12" s="2" t="s">
        <v>26</v>
      </c>
      <c r="D12" s="1">
        <v>807</v>
      </c>
      <c r="E12" s="1">
        <v>774</v>
      </c>
      <c r="F12" s="1">
        <v>707</v>
      </c>
      <c r="G12" s="1">
        <v>958</v>
      </c>
      <c r="H12" s="6">
        <v>710</v>
      </c>
    </row>
    <row r="13" spans="1:8" ht="24" customHeight="1" x14ac:dyDescent="0.25">
      <c r="B13" s="53" t="s">
        <v>24</v>
      </c>
      <c r="C13" s="2" t="s">
        <v>27</v>
      </c>
      <c r="D13" s="1">
        <v>25</v>
      </c>
      <c r="E13" s="1">
        <v>23</v>
      </c>
      <c r="F13" s="1">
        <v>22</v>
      </c>
      <c r="G13" s="1">
        <v>24</v>
      </c>
      <c r="H13" s="6">
        <v>17</v>
      </c>
    </row>
    <row r="14" spans="1:8" ht="24" customHeight="1" x14ac:dyDescent="0.25">
      <c r="B14" s="53" t="s">
        <v>24</v>
      </c>
      <c r="C14" s="2" t="s">
        <v>28</v>
      </c>
      <c r="D14" s="1">
        <v>511</v>
      </c>
      <c r="E14" s="1">
        <v>441</v>
      </c>
      <c r="F14" s="1">
        <v>500</v>
      </c>
      <c r="G14" s="1">
        <v>548</v>
      </c>
      <c r="H14" s="6">
        <v>518</v>
      </c>
    </row>
    <row r="15" spans="1:8" ht="24" customHeight="1" x14ac:dyDescent="0.25">
      <c r="B15" s="53" t="s">
        <v>24</v>
      </c>
      <c r="C15" s="2" t="s">
        <v>29</v>
      </c>
      <c r="D15" s="1">
        <v>204</v>
      </c>
      <c r="E15" s="1">
        <v>215</v>
      </c>
      <c r="F15" s="1">
        <v>238</v>
      </c>
      <c r="G15" s="1">
        <v>253</v>
      </c>
      <c r="H15" s="6">
        <v>220</v>
      </c>
    </row>
    <row r="16" spans="1:8" ht="24" customHeight="1" x14ac:dyDescent="0.25">
      <c r="B16" s="53" t="s">
        <v>24</v>
      </c>
      <c r="C16" s="2" t="s">
        <v>30</v>
      </c>
      <c r="D16" s="1">
        <v>2</v>
      </c>
      <c r="E16" s="1">
        <v>0</v>
      </c>
      <c r="F16" s="1">
        <v>0</v>
      </c>
      <c r="G16" s="1">
        <v>1</v>
      </c>
      <c r="H16" s="6">
        <v>1</v>
      </c>
    </row>
    <row r="17" spans="2:8" ht="24" customHeight="1" x14ac:dyDescent="0.25">
      <c r="B17" s="54" t="s">
        <v>24</v>
      </c>
      <c r="C17" s="4" t="s">
        <v>31</v>
      </c>
      <c r="D17" s="3">
        <v>1549</v>
      </c>
      <c r="E17" s="3">
        <v>1453</v>
      </c>
      <c r="F17" s="3">
        <v>1467</v>
      </c>
      <c r="G17" s="3">
        <v>1784</v>
      </c>
      <c r="H17" s="7">
        <v>1466</v>
      </c>
    </row>
    <row r="18" spans="2:8" ht="24" customHeight="1" x14ac:dyDescent="0.25">
      <c r="B18" s="55" t="s">
        <v>33</v>
      </c>
      <c r="C18" s="9" t="s">
        <v>25</v>
      </c>
      <c r="D18" s="8">
        <v>0</v>
      </c>
      <c r="E18" s="8">
        <v>4</v>
      </c>
      <c r="F18" s="8">
        <v>1</v>
      </c>
      <c r="G18" s="8">
        <v>0</v>
      </c>
      <c r="H18" s="10">
        <v>2</v>
      </c>
    </row>
    <row r="19" spans="2:8" ht="24" customHeight="1" x14ac:dyDescent="0.25">
      <c r="B19" s="53" t="s">
        <v>32</v>
      </c>
      <c r="C19" s="2" t="s">
        <v>26</v>
      </c>
      <c r="D19" s="1">
        <v>22956</v>
      </c>
      <c r="E19" s="1">
        <v>20617</v>
      </c>
      <c r="F19" s="1">
        <v>19051</v>
      </c>
      <c r="G19" s="1">
        <v>25049</v>
      </c>
      <c r="H19" s="6">
        <v>21047</v>
      </c>
    </row>
    <row r="20" spans="2:8" ht="24" customHeight="1" x14ac:dyDescent="0.25">
      <c r="B20" s="53" t="s">
        <v>33</v>
      </c>
      <c r="C20" s="2" t="s">
        <v>27</v>
      </c>
      <c r="D20" s="1">
        <v>426</v>
      </c>
      <c r="E20" s="1">
        <v>357</v>
      </c>
      <c r="F20" s="1">
        <v>356</v>
      </c>
      <c r="G20" s="1">
        <v>372</v>
      </c>
      <c r="H20" s="6">
        <v>318</v>
      </c>
    </row>
    <row r="21" spans="2:8" ht="24" customHeight="1" x14ac:dyDescent="0.25">
      <c r="B21" s="53" t="s">
        <v>33</v>
      </c>
      <c r="C21" s="2" t="s">
        <v>28</v>
      </c>
      <c r="D21" s="1">
        <v>13832</v>
      </c>
      <c r="E21" s="1">
        <v>12764</v>
      </c>
      <c r="F21" s="1">
        <v>13657</v>
      </c>
      <c r="G21" s="1">
        <v>15378</v>
      </c>
      <c r="H21" s="6">
        <v>13571</v>
      </c>
    </row>
    <row r="22" spans="2:8" ht="24" customHeight="1" x14ac:dyDescent="0.25">
      <c r="B22" s="53" t="s">
        <v>33</v>
      </c>
      <c r="C22" s="2" t="s">
        <v>29</v>
      </c>
      <c r="D22" s="1">
        <v>6705</v>
      </c>
      <c r="E22" s="1">
        <v>6128</v>
      </c>
      <c r="F22" s="1">
        <v>7415</v>
      </c>
      <c r="G22" s="1">
        <v>8094</v>
      </c>
      <c r="H22" s="6">
        <v>7087</v>
      </c>
    </row>
    <row r="23" spans="2:8" ht="24" customHeight="1" x14ac:dyDescent="0.25">
      <c r="B23" s="53" t="s">
        <v>33</v>
      </c>
      <c r="C23" s="2" t="s">
        <v>30</v>
      </c>
      <c r="D23" s="1">
        <v>80</v>
      </c>
      <c r="E23" s="1">
        <v>88</v>
      </c>
      <c r="F23" s="1">
        <v>51</v>
      </c>
      <c r="G23" s="1">
        <v>74</v>
      </c>
      <c r="H23" s="6">
        <v>116</v>
      </c>
    </row>
    <row r="24" spans="2:8" ht="24" customHeight="1" x14ac:dyDescent="0.25">
      <c r="B24" s="54" t="s">
        <v>33</v>
      </c>
      <c r="C24" s="4" t="s">
        <v>31</v>
      </c>
      <c r="D24" s="3">
        <v>43999</v>
      </c>
      <c r="E24" s="3">
        <v>39958</v>
      </c>
      <c r="F24" s="3">
        <v>40531</v>
      </c>
      <c r="G24" s="3">
        <v>48967</v>
      </c>
      <c r="H24" s="7">
        <v>42141</v>
      </c>
    </row>
    <row r="25" spans="2:8" ht="15" customHeight="1" x14ac:dyDescent="0.25">
      <c r="B25" s="40" t="s">
        <v>51</v>
      </c>
      <c r="C25" s="40"/>
      <c r="D25" s="40"/>
      <c r="E25" s="40"/>
      <c r="F25" s="40"/>
      <c r="G25" s="40"/>
      <c r="H25" s="40"/>
    </row>
  </sheetData>
  <mergeCells count="3">
    <mergeCell ref="B9:H9"/>
    <mergeCell ref="B11:B17"/>
    <mergeCell ref="B18:B24"/>
  </mergeCells>
  <pageMargins left="0.7" right="0.7" top="0.75" bottom="0.75" header="0.3" footer="0.3"/>
  <pageSetup paperSize="9" scale="93"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G13"/>
  <sheetViews>
    <sheetView showGridLines="0" zoomScaleNormal="100" zoomScaleSheetLayoutView="100" workbookViewId="0">
      <selection activeCell="B17" sqref="B17"/>
    </sheetView>
  </sheetViews>
  <sheetFormatPr baseColWidth="10" defaultRowHeight="15" x14ac:dyDescent="0.25"/>
  <cols>
    <col min="1" max="1" width="5.7109375" customWidth="1"/>
    <col min="2" max="2" width="30.7109375" customWidth="1"/>
    <col min="3" max="7" width="15.7109375" customWidth="1"/>
  </cols>
  <sheetData>
    <row r="1" spans="1:7" x14ac:dyDescent="0.25">
      <c r="A1" s="16"/>
    </row>
    <row r="9" spans="1:7" ht="41.25" customHeight="1" x14ac:dyDescent="0.25">
      <c r="B9" s="48" t="s">
        <v>63</v>
      </c>
      <c r="C9" s="49"/>
      <c r="D9" s="49"/>
      <c r="E9" s="49"/>
      <c r="F9" s="49"/>
      <c r="G9" s="49"/>
    </row>
    <row r="10" spans="1:7" ht="24" customHeight="1" x14ac:dyDescent="0.25">
      <c r="B10" s="5" t="s">
        <v>32</v>
      </c>
      <c r="C10" s="27" t="s">
        <v>21</v>
      </c>
      <c r="D10" s="27" t="s">
        <v>22</v>
      </c>
      <c r="E10" s="27" t="s">
        <v>23</v>
      </c>
      <c r="F10" s="27" t="s">
        <v>52</v>
      </c>
      <c r="G10" s="28">
        <v>2023</v>
      </c>
    </row>
    <row r="11" spans="1:7" ht="24" customHeight="1" x14ac:dyDescent="0.25">
      <c r="B11" s="57" t="s">
        <v>24</v>
      </c>
      <c r="C11" s="11">
        <v>27526</v>
      </c>
      <c r="D11" s="11">
        <v>28596</v>
      </c>
      <c r="E11" s="11">
        <v>29486</v>
      </c>
      <c r="F11" s="11">
        <v>30082</v>
      </c>
      <c r="G11" s="12">
        <v>30641</v>
      </c>
    </row>
    <row r="12" spans="1:7" ht="24" customHeight="1" x14ac:dyDescent="0.25">
      <c r="B12" s="54" t="s">
        <v>33</v>
      </c>
      <c r="C12" s="13">
        <v>767923</v>
      </c>
      <c r="D12" s="13">
        <v>793934</v>
      </c>
      <c r="E12" s="13">
        <v>817119</v>
      </c>
      <c r="F12" s="13">
        <v>832347</v>
      </c>
      <c r="G12" s="14">
        <v>847676</v>
      </c>
    </row>
    <row r="13" spans="1:7" ht="13.5" customHeight="1" x14ac:dyDescent="0.25">
      <c r="B13" s="40" t="s">
        <v>51</v>
      </c>
      <c r="C13" s="39"/>
      <c r="D13" s="39"/>
      <c r="E13" s="39"/>
      <c r="F13" s="39"/>
      <c r="G13" s="39"/>
    </row>
  </sheetData>
  <mergeCells count="3">
    <mergeCell ref="B9:G9"/>
    <mergeCell ref="B11"/>
    <mergeCell ref="B12"/>
  </mergeCells>
  <pageMargins left="0.7" right="0.7" top="0.75" bottom="0.75" header="0.3" footer="0.3"/>
  <pageSetup paperSize="9"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H25"/>
  <sheetViews>
    <sheetView showGridLines="0" zoomScaleNormal="100" zoomScaleSheetLayoutView="100" workbookViewId="0">
      <selection activeCell="C27" sqref="C27"/>
    </sheetView>
  </sheetViews>
  <sheetFormatPr baseColWidth="10" defaultRowHeight="15" x14ac:dyDescent="0.25"/>
  <cols>
    <col min="1" max="1" width="5.7109375" customWidth="1"/>
    <col min="2" max="2" width="23.7109375" customWidth="1"/>
    <col min="3" max="3" width="32.7109375" customWidth="1"/>
    <col min="4" max="8" width="14.7109375" customWidth="1"/>
  </cols>
  <sheetData>
    <row r="1" spans="1:8" x14ac:dyDescent="0.25">
      <c r="A1" s="16"/>
    </row>
    <row r="9" spans="1:8" ht="41.25" customHeight="1" x14ac:dyDescent="0.25">
      <c r="B9" s="48" t="s">
        <v>62</v>
      </c>
      <c r="C9" s="49"/>
      <c r="D9" s="49"/>
      <c r="E9" s="49"/>
      <c r="F9" s="49"/>
      <c r="G9" s="49"/>
      <c r="H9" s="49"/>
    </row>
    <row r="10" spans="1:8" ht="24" customHeight="1" x14ac:dyDescent="0.25">
      <c r="B10" s="5" t="s">
        <v>32</v>
      </c>
      <c r="C10" s="15" t="s">
        <v>20</v>
      </c>
      <c r="D10" s="27" t="s">
        <v>21</v>
      </c>
      <c r="E10" s="27" t="s">
        <v>22</v>
      </c>
      <c r="F10" s="27" t="s">
        <v>23</v>
      </c>
      <c r="G10" s="27" t="s">
        <v>52</v>
      </c>
      <c r="H10" s="28">
        <v>2023</v>
      </c>
    </row>
    <row r="11" spans="1:8" ht="24" customHeight="1" x14ac:dyDescent="0.25">
      <c r="B11" s="53" t="s">
        <v>24</v>
      </c>
      <c r="C11" s="2" t="s">
        <v>25</v>
      </c>
      <c r="D11" s="1">
        <v>0</v>
      </c>
      <c r="E11" s="1">
        <v>0</v>
      </c>
      <c r="F11" s="1">
        <v>0</v>
      </c>
      <c r="G11" s="1">
        <v>0</v>
      </c>
      <c r="H11" s="6">
        <v>0</v>
      </c>
    </row>
    <row r="12" spans="1:8" ht="24" customHeight="1" x14ac:dyDescent="0.25">
      <c r="B12" s="53" t="s">
        <v>24</v>
      </c>
      <c r="C12" s="2" t="s">
        <v>26</v>
      </c>
      <c r="D12" s="1">
        <v>149</v>
      </c>
      <c r="E12" s="1">
        <v>154</v>
      </c>
      <c r="F12" s="1">
        <v>168</v>
      </c>
      <c r="G12" s="1">
        <v>189</v>
      </c>
      <c r="H12" s="6">
        <v>205</v>
      </c>
    </row>
    <row r="13" spans="1:8" ht="24" customHeight="1" x14ac:dyDescent="0.25">
      <c r="B13" s="53" t="s">
        <v>24</v>
      </c>
      <c r="C13" s="2" t="s">
        <v>27</v>
      </c>
      <c r="D13" s="1">
        <v>6</v>
      </c>
      <c r="E13" s="1">
        <v>4</v>
      </c>
      <c r="F13" s="1">
        <v>1</v>
      </c>
      <c r="G13" s="1">
        <v>1</v>
      </c>
      <c r="H13" s="6">
        <v>0</v>
      </c>
    </row>
    <row r="14" spans="1:8" ht="24" customHeight="1" x14ac:dyDescent="0.25">
      <c r="B14" s="53" t="s">
        <v>24</v>
      </c>
      <c r="C14" s="2" t="s">
        <v>28</v>
      </c>
      <c r="D14" s="1">
        <v>205</v>
      </c>
      <c r="E14" s="1">
        <v>230</v>
      </c>
      <c r="F14" s="1">
        <v>239</v>
      </c>
      <c r="G14" s="1">
        <v>196</v>
      </c>
      <c r="H14" s="6">
        <v>251</v>
      </c>
    </row>
    <row r="15" spans="1:8" ht="24" customHeight="1" x14ac:dyDescent="0.25">
      <c r="B15" s="53" t="s">
        <v>24</v>
      </c>
      <c r="C15" s="2" t="s">
        <v>29</v>
      </c>
      <c r="D15" s="1">
        <v>109</v>
      </c>
      <c r="E15" s="1">
        <v>112</v>
      </c>
      <c r="F15" s="1">
        <v>125</v>
      </c>
      <c r="G15" s="1">
        <v>128</v>
      </c>
      <c r="H15" s="6">
        <v>126</v>
      </c>
    </row>
    <row r="16" spans="1:8" ht="24" customHeight="1" x14ac:dyDescent="0.25">
      <c r="B16" s="53" t="s">
        <v>24</v>
      </c>
      <c r="C16" s="2" t="s">
        <v>30</v>
      </c>
      <c r="D16" s="1">
        <v>0</v>
      </c>
      <c r="E16" s="1">
        <v>0</v>
      </c>
      <c r="F16" s="1">
        <v>0</v>
      </c>
      <c r="G16" s="1">
        <v>0</v>
      </c>
      <c r="H16" s="6">
        <v>0</v>
      </c>
    </row>
    <row r="17" spans="2:8" ht="24" customHeight="1" x14ac:dyDescent="0.25">
      <c r="B17" s="54" t="s">
        <v>24</v>
      </c>
      <c r="C17" s="4" t="s">
        <v>31</v>
      </c>
      <c r="D17" s="3">
        <v>469</v>
      </c>
      <c r="E17" s="3">
        <v>500</v>
      </c>
      <c r="F17" s="3">
        <v>533</v>
      </c>
      <c r="G17" s="3">
        <v>514</v>
      </c>
      <c r="H17" s="7">
        <v>582</v>
      </c>
    </row>
    <row r="18" spans="2:8" ht="24" customHeight="1" x14ac:dyDescent="0.25">
      <c r="B18" s="55" t="s">
        <v>33</v>
      </c>
      <c r="C18" s="9" t="s">
        <v>25</v>
      </c>
      <c r="D18" s="8">
        <v>0</v>
      </c>
      <c r="E18" s="8">
        <v>0</v>
      </c>
      <c r="F18" s="8">
        <v>0</v>
      </c>
      <c r="G18" s="8">
        <v>0</v>
      </c>
      <c r="H18" s="10">
        <v>0</v>
      </c>
    </row>
    <row r="19" spans="2:8" ht="24" customHeight="1" x14ac:dyDescent="0.25">
      <c r="B19" s="53" t="s">
        <v>32</v>
      </c>
      <c r="C19" s="2" t="s">
        <v>26</v>
      </c>
      <c r="D19" s="1">
        <v>4000</v>
      </c>
      <c r="E19" s="1">
        <v>3773</v>
      </c>
      <c r="F19" s="1">
        <v>4108</v>
      </c>
      <c r="G19" s="1">
        <v>4036</v>
      </c>
      <c r="H19" s="6">
        <v>4744</v>
      </c>
    </row>
    <row r="20" spans="2:8" ht="24" customHeight="1" x14ac:dyDescent="0.25">
      <c r="B20" s="53" t="s">
        <v>33</v>
      </c>
      <c r="C20" s="2" t="s">
        <v>27</v>
      </c>
      <c r="D20" s="1">
        <v>19</v>
      </c>
      <c r="E20" s="1">
        <v>10</v>
      </c>
      <c r="F20" s="1">
        <v>17</v>
      </c>
      <c r="G20" s="1">
        <v>7</v>
      </c>
      <c r="H20" s="6">
        <v>5</v>
      </c>
    </row>
    <row r="21" spans="2:8" ht="24" customHeight="1" x14ac:dyDescent="0.25">
      <c r="B21" s="53" t="s">
        <v>33</v>
      </c>
      <c r="C21" s="2" t="s">
        <v>28</v>
      </c>
      <c r="D21" s="1">
        <v>5009</v>
      </c>
      <c r="E21" s="1">
        <v>5663</v>
      </c>
      <c r="F21" s="1">
        <v>5747</v>
      </c>
      <c r="G21" s="1">
        <v>5403</v>
      </c>
      <c r="H21" s="6">
        <v>6879</v>
      </c>
    </row>
    <row r="22" spans="2:8" ht="24" customHeight="1" x14ac:dyDescent="0.25">
      <c r="B22" s="53" t="s">
        <v>33</v>
      </c>
      <c r="C22" s="2" t="s">
        <v>29</v>
      </c>
      <c r="D22" s="1">
        <v>2584</v>
      </c>
      <c r="E22" s="1">
        <v>2817</v>
      </c>
      <c r="F22" s="1">
        <v>3202</v>
      </c>
      <c r="G22" s="1">
        <v>2995</v>
      </c>
      <c r="H22" s="6">
        <v>3493</v>
      </c>
    </row>
    <row r="23" spans="2:8" ht="24" customHeight="1" x14ac:dyDescent="0.25">
      <c r="B23" s="53" t="s">
        <v>33</v>
      </c>
      <c r="C23" s="2" t="s">
        <v>30</v>
      </c>
      <c r="D23" s="1">
        <v>4</v>
      </c>
      <c r="E23" s="1">
        <v>4</v>
      </c>
      <c r="F23" s="1">
        <v>2</v>
      </c>
      <c r="G23" s="1">
        <v>3</v>
      </c>
      <c r="H23" s="6">
        <v>3</v>
      </c>
    </row>
    <row r="24" spans="2:8" ht="24" customHeight="1" x14ac:dyDescent="0.25">
      <c r="B24" s="54" t="s">
        <v>33</v>
      </c>
      <c r="C24" s="4" t="s">
        <v>31</v>
      </c>
      <c r="D24" s="3">
        <v>11616</v>
      </c>
      <c r="E24" s="3">
        <v>12267</v>
      </c>
      <c r="F24" s="3">
        <v>13076</v>
      </c>
      <c r="G24" s="3">
        <v>12444</v>
      </c>
      <c r="H24" s="7">
        <v>15124</v>
      </c>
    </row>
    <row r="25" spans="2:8" ht="15" customHeight="1" x14ac:dyDescent="0.25">
      <c r="B25" s="40" t="s">
        <v>51</v>
      </c>
      <c r="C25" s="40"/>
      <c r="D25" s="40"/>
      <c r="E25" s="40"/>
      <c r="F25" s="40"/>
      <c r="G25" s="40"/>
      <c r="H25" s="40"/>
    </row>
  </sheetData>
  <mergeCells count="3">
    <mergeCell ref="B9:H9"/>
    <mergeCell ref="B11:B17"/>
    <mergeCell ref="B18:B24"/>
  </mergeCells>
  <pageMargins left="0.7" right="0.7" top="0.75" bottom="0.75" header="0.3" footer="0.3"/>
  <pageSetup paperSize="9" scale="93"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H25"/>
  <sheetViews>
    <sheetView showGridLines="0" zoomScaleNormal="100" zoomScaleSheetLayoutView="100" workbookViewId="0">
      <selection activeCell="B27" sqref="B27"/>
    </sheetView>
  </sheetViews>
  <sheetFormatPr baseColWidth="10" defaultRowHeight="15" x14ac:dyDescent="0.25"/>
  <cols>
    <col min="1" max="1" width="5.7109375" customWidth="1"/>
    <col min="2" max="2" width="23.7109375" customWidth="1"/>
    <col min="3" max="3" width="32.7109375" customWidth="1"/>
    <col min="4" max="8" width="14.7109375" customWidth="1"/>
  </cols>
  <sheetData>
    <row r="1" spans="1:8" x14ac:dyDescent="0.25">
      <c r="A1" s="16"/>
    </row>
    <row r="9" spans="1:8" ht="41.25" customHeight="1" x14ac:dyDescent="0.25">
      <c r="B9" s="48" t="s">
        <v>56</v>
      </c>
      <c r="C9" s="49"/>
      <c r="D9" s="49"/>
      <c r="E9" s="49"/>
      <c r="F9" s="49"/>
      <c r="G9" s="49"/>
      <c r="H9" s="49"/>
    </row>
    <row r="10" spans="1:8" ht="24" customHeight="1" x14ac:dyDescent="0.25">
      <c r="B10" s="5" t="s">
        <v>32</v>
      </c>
      <c r="C10" s="15" t="s">
        <v>20</v>
      </c>
      <c r="D10" s="27" t="s">
        <v>21</v>
      </c>
      <c r="E10" s="27" t="s">
        <v>22</v>
      </c>
      <c r="F10" s="27" t="s">
        <v>23</v>
      </c>
      <c r="G10" s="27" t="s">
        <v>52</v>
      </c>
      <c r="H10" s="28">
        <v>2023</v>
      </c>
    </row>
    <row r="11" spans="1:8" ht="24" customHeight="1" x14ac:dyDescent="0.25">
      <c r="B11" s="53" t="s">
        <v>24</v>
      </c>
      <c r="C11" s="2" t="s">
        <v>25</v>
      </c>
      <c r="D11" s="1">
        <v>0</v>
      </c>
      <c r="E11" s="1">
        <v>0</v>
      </c>
      <c r="F11" s="1">
        <v>0</v>
      </c>
      <c r="G11" s="1">
        <v>0</v>
      </c>
      <c r="H11" s="6">
        <v>0</v>
      </c>
    </row>
    <row r="12" spans="1:8" ht="24" customHeight="1" x14ac:dyDescent="0.25">
      <c r="B12" s="53" t="s">
        <v>24</v>
      </c>
      <c r="C12" s="2" t="s">
        <v>26</v>
      </c>
      <c r="D12" s="1">
        <v>140</v>
      </c>
      <c r="E12" s="1">
        <v>132</v>
      </c>
      <c r="F12" s="1">
        <v>127</v>
      </c>
      <c r="G12" s="1">
        <v>145</v>
      </c>
      <c r="H12" s="6">
        <v>168</v>
      </c>
    </row>
    <row r="13" spans="1:8" ht="24" customHeight="1" x14ac:dyDescent="0.25">
      <c r="B13" s="53" t="s">
        <v>24</v>
      </c>
      <c r="C13" s="2" t="s">
        <v>27</v>
      </c>
      <c r="D13" s="1">
        <v>2</v>
      </c>
      <c r="E13" s="1">
        <v>7</v>
      </c>
      <c r="F13" s="1">
        <v>2</v>
      </c>
      <c r="G13" s="1">
        <v>1</v>
      </c>
      <c r="H13" s="6">
        <v>0</v>
      </c>
    </row>
    <row r="14" spans="1:8" ht="24" customHeight="1" x14ac:dyDescent="0.25">
      <c r="B14" s="53" t="s">
        <v>24</v>
      </c>
      <c r="C14" s="2" t="s">
        <v>28</v>
      </c>
      <c r="D14" s="1">
        <v>170</v>
      </c>
      <c r="E14" s="1">
        <v>177</v>
      </c>
      <c r="F14" s="1">
        <v>193</v>
      </c>
      <c r="G14" s="1">
        <v>208</v>
      </c>
      <c r="H14" s="6">
        <v>184</v>
      </c>
    </row>
    <row r="15" spans="1:8" ht="24" customHeight="1" x14ac:dyDescent="0.25">
      <c r="B15" s="53" t="s">
        <v>24</v>
      </c>
      <c r="C15" s="2" t="s">
        <v>29</v>
      </c>
      <c r="D15" s="1">
        <v>96</v>
      </c>
      <c r="E15" s="1">
        <v>96</v>
      </c>
      <c r="F15" s="1">
        <v>92</v>
      </c>
      <c r="G15" s="1">
        <v>128</v>
      </c>
      <c r="H15" s="6">
        <v>109</v>
      </c>
    </row>
    <row r="16" spans="1:8" ht="24" customHeight="1" x14ac:dyDescent="0.25">
      <c r="B16" s="53" t="s">
        <v>24</v>
      </c>
      <c r="C16" s="2" t="s">
        <v>30</v>
      </c>
      <c r="D16" s="1">
        <v>0</v>
      </c>
      <c r="E16" s="1">
        <v>0</v>
      </c>
      <c r="F16" s="1">
        <v>0</v>
      </c>
      <c r="G16" s="1">
        <v>0</v>
      </c>
      <c r="H16" s="6">
        <v>0</v>
      </c>
    </row>
    <row r="17" spans="2:8" ht="24" customHeight="1" x14ac:dyDescent="0.25">
      <c r="B17" s="54" t="s">
        <v>24</v>
      </c>
      <c r="C17" s="4" t="s">
        <v>31</v>
      </c>
      <c r="D17" s="3">
        <v>408</v>
      </c>
      <c r="E17" s="3">
        <v>412</v>
      </c>
      <c r="F17" s="3">
        <v>414</v>
      </c>
      <c r="G17" s="3">
        <v>482</v>
      </c>
      <c r="H17" s="7">
        <v>461</v>
      </c>
    </row>
    <row r="18" spans="2:8" ht="24" customHeight="1" x14ac:dyDescent="0.25">
      <c r="B18" s="55" t="s">
        <v>33</v>
      </c>
      <c r="C18" s="9" t="s">
        <v>25</v>
      </c>
      <c r="D18" s="8">
        <v>0</v>
      </c>
      <c r="E18" s="8">
        <v>0</v>
      </c>
      <c r="F18" s="8">
        <v>0</v>
      </c>
      <c r="G18" s="8">
        <v>0</v>
      </c>
      <c r="H18" s="10">
        <v>0</v>
      </c>
    </row>
    <row r="19" spans="2:8" ht="24" customHeight="1" x14ac:dyDescent="0.25">
      <c r="B19" s="53" t="s">
        <v>32</v>
      </c>
      <c r="C19" s="2" t="s">
        <v>26</v>
      </c>
      <c r="D19" s="1">
        <v>3538</v>
      </c>
      <c r="E19" s="1">
        <v>3353</v>
      </c>
      <c r="F19" s="1">
        <v>3005</v>
      </c>
      <c r="G19" s="1">
        <v>3870</v>
      </c>
      <c r="H19" s="6">
        <v>3735</v>
      </c>
    </row>
    <row r="20" spans="2:8" ht="24" customHeight="1" x14ac:dyDescent="0.25">
      <c r="B20" s="53" t="s">
        <v>33</v>
      </c>
      <c r="C20" s="2" t="s">
        <v>27</v>
      </c>
      <c r="D20" s="1">
        <v>10</v>
      </c>
      <c r="E20" s="1">
        <v>19</v>
      </c>
      <c r="F20" s="1">
        <v>12</v>
      </c>
      <c r="G20" s="1">
        <v>7</v>
      </c>
      <c r="H20" s="6">
        <v>2</v>
      </c>
    </row>
    <row r="21" spans="2:8" ht="24" customHeight="1" x14ac:dyDescent="0.25">
      <c r="B21" s="53" t="s">
        <v>33</v>
      </c>
      <c r="C21" s="2" t="s">
        <v>28</v>
      </c>
      <c r="D21" s="1">
        <v>4463</v>
      </c>
      <c r="E21" s="1">
        <v>4377</v>
      </c>
      <c r="F21" s="1">
        <v>4669</v>
      </c>
      <c r="G21" s="1">
        <v>5039</v>
      </c>
      <c r="H21" s="6">
        <v>5154</v>
      </c>
    </row>
    <row r="22" spans="2:8" ht="24" customHeight="1" x14ac:dyDescent="0.25">
      <c r="B22" s="53" t="s">
        <v>33</v>
      </c>
      <c r="C22" s="2" t="s">
        <v>29</v>
      </c>
      <c r="D22" s="1">
        <v>2309</v>
      </c>
      <c r="E22" s="1">
        <v>2300</v>
      </c>
      <c r="F22" s="1">
        <v>2435</v>
      </c>
      <c r="G22" s="1">
        <v>3034</v>
      </c>
      <c r="H22" s="6">
        <v>2829</v>
      </c>
    </row>
    <row r="23" spans="2:8" ht="24" customHeight="1" x14ac:dyDescent="0.25">
      <c r="B23" s="53" t="s">
        <v>33</v>
      </c>
      <c r="C23" s="2" t="s">
        <v>30</v>
      </c>
      <c r="D23" s="1">
        <v>1</v>
      </c>
      <c r="E23" s="1">
        <v>5</v>
      </c>
      <c r="F23" s="1">
        <v>2</v>
      </c>
      <c r="G23" s="1">
        <v>1</v>
      </c>
      <c r="H23" s="6">
        <v>10</v>
      </c>
    </row>
    <row r="24" spans="2:8" ht="24" customHeight="1" x14ac:dyDescent="0.25">
      <c r="B24" s="54" t="s">
        <v>33</v>
      </c>
      <c r="C24" s="4" t="s">
        <v>31</v>
      </c>
      <c r="D24" s="3">
        <v>10321</v>
      </c>
      <c r="E24" s="3">
        <v>10054</v>
      </c>
      <c r="F24" s="3">
        <v>10123</v>
      </c>
      <c r="G24" s="3">
        <v>11951</v>
      </c>
      <c r="H24" s="7">
        <v>11730</v>
      </c>
    </row>
    <row r="25" spans="2:8" x14ac:dyDescent="0.25">
      <c r="B25" s="41" t="s">
        <v>51</v>
      </c>
      <c r="C25" s="41"/>
      <c r="D25" s="41"/>
      <c r="E25" s="41"/>
      <c r="F25" s="41"/>
      <c r="G25" s="41"/>
      <c r="H25" s="41"/>
    </row>
  </sheetData>
  <mergeCells count="3">
    <mergeCell ref="B9:H9"/>
    <mergeCell ref="B11:B17"/>
    <mergeCell ref="B18:B24"/>
  </mergeCells>
  <pageMargins left="0.7" right="0.7" top="0.75" bottom="0.75" header="0.3" footer="0.3"/>
  <pageSetup paperSize="9" scale="9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25"/>
  <sheetViews>
    <sheetView showGridLines="0" zoomScaleNormal="100" zoomScaleSheetLayoutView="100" workbookViewId="0">
      <selection activeCell="M17" sqref="M17"/>
    </sheetView>
  </sheetViews>
  <sheetFormatPr baseColWidth="10" defaultRowHeight="15" x14ac:dyDescent="0.25"/>
  <cols>
    <col min="1" max="1" width="5.7109375" customWidth="1"/>
    <col min="2" max="2" width="23.7109375" customWidth="1"/>
    <col min="3" max="3" width="32.7109375" customWidth="1"/>
    <col min="4" max="8" width="14.7109375" customWidth="1"/>
  </cols>
  <sheetData>
    <row r="1" spans="1:8" x14ac:dyDescent="0.25">
      <c r="A1" s="16"/>
    </row>
    <row r="9" spans="1:8" s="25" customFormat="1" ht="41.25" customHeight="1" x14ac:dyDescent="0.2">
      <c r="B9" s="48" t="s">
        <v>54</v>
      </c>
      <c r="C9" s="49"/>
      <c r="D9" s="49"/>
      <c r="E9" s="49"/>
      <c r="F9" s="49"/>
      <c r="G9" s="49"/>
      <c r="H9" s="49"/>
    </row>
    <row r="10" spans="1:8" s="25" customFormat="1" ht="24" customHeight="1" x14ac:dyDescent="0.2">
      <c r="B10" s="26" t="s">
        <v>32</v>
      </c>
      <c r="C10" s="27" t="s">
        <v>20</v>
      </c>
      <c r="D10" s="27" t="s">
        <v>21</v>
      </c>
      <c r="E10" s="27" t="s">
        <v>22</v>
      </c>
      <c r="F10" s="27" t="s">
        <v>23</v>
      </c>
      <c r="G10" s="27" t="s">
        <v>52</v>
      </c>
      <c r="H10" s="28">
        <v>2023</v>
      </c>
    </row>
    <row r="11" spans="1:8" s="25" customFormat="1" ht="24" customHeight="1" x14ac:dyDescent="0.2">
      <c r="B11" s="50" t="s">
        <v>24</v>
      </c>
      <c r="C11" s="29" t="s">
        <v>25</v>
      </c>
      <c r="D11" s="30">
        <v>0</v>
      </c>
      <c r="E11" s="30">
        <v>0</v>
      </c>
      <c r="F11" s="30">
        <v>0</v>
      </c>
      <c r="G11" s="30">
        <v>0</v>
      </c>
      <c r="H11" s="31">
        <v>0</v>
      </c>
    </row>
    <row r="12" spans="1:8" s="25" customFormat="1" ht="24" customHeight="1" x14ac:dyDescent="0.2">
      <c r="B12" s="50" t="s">
        <v>24</v>
      </c>
      <c r="C12" s="29" t="s">
        <v>26</v>
      </c>
      <c r="D12" s="30">
        <v>8</v>
      </c>
      <c r="E12" s="30">
        <v>21</v>
      </c>
      <c r="F12" s="30">
        <v>22</v>
      </c>
      <c r="G12" s="30">
        <v>10</v>
      </c>
      <c r="H12" s="31">
        <v>24</v>
      </c>
    </row>
    <row r="13" spans="1:8" s="25" customFormat="1" ht="24" customHeight="1" x14ac:dyDescent="0.2">
      <c r="B13" s="50" t="s">
        <v>24</v>
      </c>
      <c r="C13" s="29" t="s">
        <v>27</v>
      </c>
      <c r="D13" s="30">
        <v>0</v>
      </c>
      <c r="E13" s="30">
        <v>0</v>
      </c>
      <c r="F13" s="30">
        <v>1</v>
      </c>
      <c r="G13" s="30">
        <v>0</v>
      </c>
      <c r="H13" s="31">
        <v>0</v>
      </c>
    </row>
    <row r="14" spans="1:8" s="25" customFormat="1" ht="24" customHeight="1" x14ac:dyDescent="0.2">
      <c r="B14" s="50" t="s">
        <v>24</v>
      </c>
      <c r="C14" s="29" t="s">
        <v>28</v>
      </c>
      <c r="D14" s="30">
        <v>14</v>
      </c>
      <c r="E14" s="30">
        <v>23</v>
      </c>
      <c r="F14" s="30">
        <v>34</v>
      </c>
      <c r="G14" s="30">
        <v>20</v>
      </c>
      <c r="H14" s="31">
        <v>7</v>
      </c>
    </row>
    <row r="15" spans="1:8" s="25" customFormat="1" ht="24" customHeight="1" x14ac:dyDescent="0.2">
      <c r="B15" s="50" t="s">
        <v>24</v>
      </c>
      <c r="C15" s="29" t="s">
        <v>29</v>
      </c>
      <c r="D15" s="30">
        <v>1</v>
      </c>
      <c r="E15" s="30">
        <v>1</v>
      </c>
      <c r="F15" s="30">
        <v>4</v>
      </c>
      <c r="G15" s="30">
        <v>1</v>
      </c>
      <c r="H15" s="31">
        <v>1</v>
      </c>
    </row>
    <row r="16" spans="1:8" s="25" customFormat="1" ht="24" customHeight="1" x14ac:dyDescent="0.2">
      <c r="B16" s="50" t="s">
        <v>24</v>
      </c>
      <c r="C16" s="29" t="s">
        <v>30</v>
      </c>
      <c r="D16" s="30">
        <v>34</v>
      </c>
      <c r="E16" s="30">
        <v>39</v>
      </c>
      <c r="F16" s="30">
        <v>44</v>
      </c>
      <c r="G16" s="30">
        <v>37</v>
      </c>
      <c r="H16" s="31">
        <v>33</v>
      </c>
    </row>
    <row r="17" spans="2:8" s="25" customFormat="1" ht="24" customHeight="1" x14ac:dyDescent="0.2">
      <c r="B17" s="51" t="s">
        <v>24</v>
      </c>
      <c r="C17" s="32" t="s">
        <v>31</v>
      </c>
      <c r="D17" s="33">
        <v>57</v>
      </c>
      <c r="E17" s="33">
        <v>84</v>
      </c>
      <c r="F17" s="33">
        <v>105</v>
      </c>
      <c r="G17" s="33">
        <v>68</v>
      </c>
      <c r="H17" s="34">
        <v>65</v>
      </c>
    </row>
    <row r="18" spans="2:8" s="25" customFormat="1" ht="24" customHeight="1" x14ac:dyDescent="0.2">
      <c r="B18" s="52" t="s">
        <v>33</v>
      </c>
      <c r="C18" s="35" t="s">
        <v>25</v>
      </c>
      <c r="D18" s="36">
        <v>43</v>
      </c>
      <c r="E18" s="36">
        <v>58</v>
      </c>
      <c r="F18" s="36">
        <v>40</v>
      </c>
      <c r="G18" s="36">
        <v>39</v>
      </c>
      <c r="H18" s="37">
        <v>40</v>
      </c>
    </row>
    <row r="19" spans="2:8" s="25" customFormat="1" ht="24" customHeight="1" x14ac:dyDescent="0.2">
      <c r="B19" s="50" t="s">
        <v>32</v>
      </c>
      <c r="C19" s="29" t="s">
        <v>26</v>
      </c>
      <c r="D19" s="30">
        <v>658</v>
      </c>
      <c r="E19" s="30">
        <v>666</v>
      </c>
      <c r="F19" s="30">
        <v>612</v>
      </c>
      <c r="G19" s="30">
        <v>565</v>
      </c>
      <c r="H19" s="31">
        <v>551</v>
      </c>
    </row>
    <row r="20" spans="2:8" s="25" customFormat="1" ht="24" customHeight="1" x14ac:dyDescent="0.2">
      <c r="B20" s="50" t="s">
        <v>33</v>
      </c>
      <c r="C20" s="29" t="s">
        <v>27</v>
      </c>
      <c r="D20" s="30">
        <v>35</v>
      </c>
      <c r="E20" s="30">
        <v>50</v>
      </c>
      <c r="F20" s="30">
        <v>31</v>
      </c>
      <c r="G20" s="30">
        <v>38</v>
      </c>
      <c r="H20" s="31">
        <v>35</v>
      </c>
    </row>
    <row r="21" spans="2:8" s="25" customFormat="1" ht="24" customHeight="1" x14ac:dyDescent="0.2">
      <c r="B21" s="50" t="s">
        <v>33</v>
      </c>
      <c r="C21" s="29" t="s">
        <v>28</v>
      </c>
      <c r="D21" s="30">
        <v>299</v>
      </c>
      <c r="E21" s="30">
        <v>377</v>
      </c>
      <c r="F21" s="30">
        <v>331</v>
      </c>
      <c r="G21" s="30">
        <v>284</v>
      </c>
      <c r="H21" s="31">
        <v>280</v>
      </c>
    </row>
    <row r="22" spans="2:8" s="25" customFormat="1" ht="24" customHeight="1" x14ac:dyDescent="0.2">
      <c r="B22" s="50" t="s">
        <v>33</v>
      </c>
      <c r="C22" s="29" t="s">
        <v>29</v>
      </c>
      <c r="D22" s="30">
        <v>34</v>
      </c>
      <c r="E22" s="30">
        <v>38</v>
      </c>
      <c r="F22" s="30">
        <v>51</v>
      </c>
      <c r="G22" s="30">
        <v>36</v>
      </c>
      <c r="H22" s="31">
        <v>25</v>
      </c>
    </row>
    <row r="23" spans="2:8" s="25" customFormat="1" ht="24" customHeight="1" x14ac:dyDescent="0.2">
      <c r="B23" s="50" t="s">
        <v>33</v>
      </c>
      <c r="C23" s="29" t="s">
        <v>30</v>
      </c>
      <c r="D23" s="30">
        <v>289</v>
      </c>
      <c r="E23" s="30">
        <v>294</v>
      </c>
      <c r="F23" s="30">
        <v>296</v>
      </c>
      <c r="G23" s="30">
        <v>269</v>
      </c>
      <c r="H23" s="31">
        <v>259</v>
      </c>
    </row>
    <row r="24" spans="2:8" s="25" customFormat="1" ht="24" customHeight="1" x14ac:dyDescent="0.2">
      <c r="B24" s="51" t="s">
        <v>33</v>
      </c>
      <c r="C24" s="32" t="s">
        <v>31</v>
      </c>
      <c r="D24" s="33">
        <v>1358</v>
      </c>
      <c r="E24" s="33">
        <v>1483</v>
      </c>
      <c r="F24" s="33">
        <v>1361</v>
      </c>
      <c r="G24" s="33">
        <v>1231</v>
      </c>
      <c r="H24" s="34">
        <v>1190</v>
      </c>
    </row>
    <row r="25" spans="2:8" s="25" customFormat="1" ht="14.25" x14ac:dyDescent="0.2">
      <c r="B25" s="38" t="s">
        <v>51</v>
      </c>
    </row>
  </sheetData>
  <mergeCells count="3">
    <mergeCell ref="B9:H9"/>
    <mergeCell ref="B11:B17"/>
    <mergeCell ref="B18:B24"/>
  </mergeCells>
  <pageMargins left="0.7" right="0.7" top="0.75" bottom="0.75" header="0.3" footer="0.3"/>
  <pageSetup paperSize="9" scale="94"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G24"/>
  <sheetViews>
    <sheetView showGridLines="0" zoomScaleNormal="100" zoomScaleSheetLayoutView="100" workbookViewId="0">
      <selection activeCell="B18" sqref="B18"/>
    </sheetView>
  </sheetViews>
  <sheetFormatPr baseColWidth="10" defaultRowHeight="15" x14ac:dyDescent="0.25"/>
  <cols>
    <col min="1" max="1" width="5.7109375" customWidth="1"/>
    <col min="2" max="2" width="30.7109375" customWidth="1"/>
    <col min="3" max="7" width="15.7109375" customWidth="1"/>
  </cols>
  <sheetData>
    <row r="1" spans="1:7" x14ac:dyDescent="0.25">
      <c r="A1" s="16"/>
    </row>
    <row r="9" spans="1:7" ht="41.25" customHeight="1" x14ac:dyDescent="0.25">
      <c r="B9" s="48" t="s">
        <v>55</v>
      </c>
      <c r="C9" s="49"/>
      <c r="D9" s="49"/>
      <c r="E9" s="49"/>
      <c r="F9" s="49"/>
      <c r="G9" s="49"/>
    </row>
    <row r="10" spans="1:7" ht="24" customHeight="1" x14ac:dyDescent="0.25">
      <c r="B10" s="5" t="s">
        <v>32</v>
      </c>
      <c r="C10" s="27" t="s">
        <v>21</v>
      </c>
      <c r="D10" s="27" t="s">
        <v>22</v>
      </c>
      <c r="E10" s="27" t="s">
        <v>23</v>
      </c>
      <c r="F10" s="27" t="s">
        <v>52</v>
      </c>
      <c r="G10" s="28">
        <v>2023</v>
      </c>
    </row>
    <row r="11" spans="1:7" ht="24" customHeight="1" x14ac:dyDescent="0.25">
      <c r="B11" s="57" t="s">
        <v>24</v>
      </c>
      <c r="C11" s="11">
        <v>4057</v>
      </c>
      <c r="D11" s="11">
        <v>4429</v>
      </c>
      <c r="E11" s="11">
        <v>4852</v>
      </c>
      <c r="F11" s="11">
        <v>5180</v>
      </c>
      <c r="G11" s="12">
        <v>5532</v>
      </c>
    </row>
    <row r="12" spans="1:7" ht="24" customHeight="1" x14ac:dyDescent="0.25">
      <c r="B12" s="54" t="s">
        <v>33</v>
      </c>
      <c r="C12" s="13">
        <v>92240</v>
      </c>
      <c r="D12" s="13">
        <v>101450</v>
      </c>
      <c r="E12" s="13">
        <v>111065</v>
      </c>
      <c r="F12" s="13">
        <v>119176</v>
      </c>
      <c r="G12" s="14">
        <v>130080</v>
      </c>
    </row>
    <row r="13" spans="1:7" ht="15.75" customHeight="1" x14ac:dyDescent="0.25">
      <c r="B13" s="40" t="s">
        <v>51</v>
      </c>
      <c r="C13" s="40"/>
      <c r="D13" s="40"/>
      <c r="E13" s="40"/>
      <c r="F13" s="40"/>
      <c r="G13" s="40"/>
    </row>
    <row r="14" spans="1:7" ht="24" customHeight="1" x14ac:dyDescent="0.25"/>
    <row r="15" spans="1:7" ht="24" customHeight="1" x14ac:dyDescent="0.25"/>
    <row r="16" spans="1:7" ht="24" customHeight="1" x14ac:dyDescent="0.25"/>
    <row r="17" ht="24" customHeight="1" x14ac:dyDescent="0.25"/>
    <row r="18" ht="24" customHeight="1" x14ac:dyDescent="0.25"/>
    <row r="19" ht="24" customHeight="1" x14ac:dyDescent="0.25"/>
    <row r="20" ht="24" customHeight="1" x14ac:dyDescent="0.25"/>
    <row r="21" ht="24" customHeight="1" x14ac:dyDescent="0.25"/>
    <row r="22" ht="24" customHeight="1" x14ac:dyDescent="0.25"/>
    <row r="23" ht="24" customHeight="1" x14ac:dyDescent="0.25"/>
    <row r="24" ht="24" customHeight="1" x14ac:dyDescent="0.25"/>
  </sheetData>
  <mergeCells count="3">
    <mergeCell ref="B9:G9"/>
    <mergeCell ref="B11"/>
    <mergeCell ref="B12"/>
  </mergeCells>
  <pageMargins left="0.7" right="0.7" top="0.75" bottom="0.75" header="0.3" footer="0.3"/>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H25"/>
  <sheetViews>
    <sheetView showGridLines="0" zoomScaleNormal="100" zoomScaleSheetLayoutView="100" workbookViewId="0">
      <selection activeCell="B27" sqref="B27"/>
    </sheetView>
  </sheetViews>
  <sheetFormatPr baseColWidth="10" defaultRowHeight="15" x14ac:dyDescent="0.25"/>
  <cols>
    <col min="1" max="1" width="5.7109375" customWidth="1"/>
    <col min="2" max="2" width="23.7109375" customWidth="1"/>
    <col min="3" max="3" width="32.7109375" customWidth="1"/>
    <col min="4" max="8" width="14.7109375" customWidth="1"/>
  </cols>
  <sheetData>
    <row r="1" spans="1:8" x14ac:dyDescent="0.25">
      <c r="A1" s="16"/>
    </row>
    <row r="9" spans="1:8" ht="41.25" customHeight="1" x14ac:dyDescent="0.25">
      <c r="B9" s="48" t="s">
        <v>57</v>
      </c>
      <c r="C9" s="49"/>
      <c r="D9" s="49"/>
      <c r="E9" s="49"/>
      <c r="F9" s="49"/>
      <c r="G9" s="49"/>
      <c r="H9" s="49"/>
    </row>
    <row r="10" spans="1:8" ht="24" customHeight="1" x14ac:dyDescent="0.25">
      <c r="B10" s="5" t="s">
        <v>32</v>
      </c>
      <c r="C10" s="15" t="s">
        <v>34</v>
      </c>
      <c r="D10" s="27" t="s">
        <v>21</v>
      </c>
      <c r="E10" s="27" t="s">
        <v>22</v>
      </c>
      <c r="F10" s="27" t="s">
        <v>23</v>
      </c>
      <c r="G10" s="27" t="s">
        <v>52</v>
      </c>
      <c r="H10" s="28">
        <v>2023</v>
      </c>
    </row>
    <row r="11" spans="1:8" ht="24" customHeight="1" x14ac:dyDescent="0.25">
      <c r="B11" s="53" t="s">
        <v>24</v>
      </c>
      <c r="C11" s="2" t="s">
        <v>35</v>
      </c>
      <c r="D11" s="1">
        <v>0</v>
      </c>
      <c r="E11" s="1">
        <v>0</v>
      </c>
      <c r="F11" s="1">
        <v>0</v>
      </c>
      <c r="G11" s="1">
        <v>0</v>
      </c>
      <c r="H11" s="6">
        <v>0</v>
      </c>
    </row>
    <row r="12" spans="1:8" ht="24" customHeight="1" x14ac:dyDescent="0.25">
      <c r="B12" s="53" t="s">
        <v>24</v>
      </c>
      <c r="C12" s="2" t="s">
        <v>36</v>
      </c>
      <c r="D12" s="1">
        <v>6</v>
      </c>
      <c r="E12" s="1">
        <v>3</v>
      </c>
      <c r="F12" s="1">
        <v>6</v>
      </c>
      <c r="G12" s="1">
        <v>14</v>
      </c>
      <c r="H12" s="6">
        <v>13</v>
      </c>
    </row>
    <row r="13" spans="1:8" ht="24" customHeight="1" x14ac:dyDescent="0.25">
      <c r="B13" s="53" t="s">
        <v>24</v>
      </c>
      <c r="C13" s="2" t="s">
        <v>37</v>
      </c>
      <c r="D13" s="1">
        <v>10</v>
      </c>
      <c r="E13" s="1">
        <v>6</v>
      </c>
      <c r="F13" s="1">
        <v>6</v>
      </c>
      <c r="G13" s="1">
        <v>11</v>
      </c>
      <c r="H13" s="6">
        <v>12</v>
      </c>
    </row>
    <row r="14" spans="1:8" ht="24" customHeight="1" x14ac:dyDescent="0.25">
      <c r="B14" s="53" t="s">
        <v>24</v>
      </c>
      <c r="C14" s="2" t="s">
        <v>38</v>
      </c>
      <c r="D14" s="1">
        <v>16</v>
      </c>
      <c r="E14" s="1">
        <v>18</v>
      </c>
      <c r="F14" s="1">
        <v>19</v>
      </c>
      <c r="G14" s="1">
        <v>24</v>
      </c>
      <c r="H14" s="6">
        <v>23</v>
      </c>
    </row>
    <row r="15" spans="1:8" ht="24" customHeight="1" x14ac:dyDescent="0.25">
      <c r="B15" s="53" t="s">
        <v>24</v>
      </c>
      <c r="C15" s="2" t="s">
        <v>39</v>
      </c>
      <c r="D15" s="1">
        <v>17</v>
      </c>
      <c r="E15" s="1">
        <v>14</v>
      </c>
      <c r="F15" s="1">
        <v>20</v>
      </c>
      <c r="G15" s="1">
        <v>17</v>
      </c>
      <c r="H15" s="6">
        <v>17</v>
      </c>
    </row>
    <row r="16" spans="1:8" ht="24" customHeight="1" x14ac:dyDescent="0.25">
      <c r="B16" s="53" t="s">
        <v>24</v>
      </c>
      <c r="C16" s="2" t="s">
        <v>40</v>
      </c>
      <c r="D16" s="1">
        <v>8</v>
      </c>
      <c r="E16" s="1">
        <v>8</v>
      </c>
      <c r="F16" s="1">
        <v>6</v>
      </c>
      <c r="G16" s="1">
        <v>10</v>
      </c>
      <c r="H16" s="6">
        <v>8</v>
      </c>
    </row>
    <row r="17" spans="2:8" ht="24" customHeight="1" x14ac:dyDescent="0.25">
      <c r="B17" s="54" t="s">
        <v>24</v>
      </c>
      <c r="C17" s="4" t="s">
        <v>31</v>
      </c>
      <c r="D17" s="3">
        <v>57</v>
      </c>
      <c r="E17" s="3">
        <v>49</v>
      </c>
      <c r="F17" s="3">
        <v>57</v>
      </c>
      <c r="G17" s="3">
        <v>76</v>
      </c>
      <c r="H17" s="7">
        <v>73</v>
      </c>
    </row>
    <row r="18" spans="2:8" ht="24" customHeight="1" x14ac:dyDescent="0.25">
      <c r="B18" s="55" t="s">
        <v>33</v>
      </c>
      <c r="C18" s="9" t="s">
        <v>35</v>
      </c>
      <c r="D18" s="8">
        <v>5</v>
      </c>
      <c r="E18" s="8">
        <v>0</v>
      </c>
      <c r="F18" s="8">
        <v>0</v>
      </c>
      <c r="G18" s="8">
        <v>0</v>
      </c>
      <c r="H18" s="10">
        <v>2</v>
      </c>
    </row>
    <row r="19" spans="2:8" ht="24" customHeight="1" x14ac:dyDescent="0.25">
      <c r="B19" s="53" t="s">
        <v>32</v>
      </c>
      <c r="C19" s="2" t="s">
        <v>36</v>
      </c>
      <c r="D19" s="1">
        <v>203</v>
      </c>
      <c r="E19" s="1">
        <v>169</v>
      </c>
      <c r="F19" s="1">
        <v>140</v>
      </c>
      <c r="G19" s="1">
        <v>133</v>
      </c>
      <c r="H19" s="6">
        <v>110</v>
      </c>
    </row>
    <row r="20" spans="2:8" ht="24" customHeight="1" x14ac:dyDescent="0.25">
      <c r="B20" s="53" t="s">
        <v>33</v>
      </c>
      <c r="C20" s="2" t="s">
        <v>37</v>
      </c>
      <c r="D20" s="1">
        <v>235</v>
      </c>
      <c r="E20" s="1">
        <v>216</v>
      </c>
      <c r="F20" s="1">
        <v>210</v>
      </c>
      <c r="G20" s="1">
        <v>222</v>
      </c>
      <c r="H20" s="6">
        <v>170</v>
      </c>
    </row>
    <row r="21" spans="2:8" ht="24" customHeight="1" x14ac:dyDescent="0.25">
      <c r="B21" s="53" t="s">
        <v>33</v>
      </c>
      <c r="C21" s="2" t="s">
        <v>38</v>
      </c>
      <c r="D21" s="1">
        <v>314</v>
      </c>
      <c r="E21" s="1">
        <v>323</v>
      </c>
      <c r="F21" s="1">
        <v>285</v>
      </c>
      <c r="G21" s="1">
        <v>297</v>
      </c>
      <c r="H21" s="6">
        <v>294</v>
      </c>
    </row>
    <row r="22" spans="2:8" ht="24" customHeight="1" x14ac:dyDescent="0.25">
      <c r="B22" s="53" t="s">
        <v>33</v>
      </c>
      <c r="C22" s="2" t="s">
        <v>39</v>
      </c>
      <c r="D22" s="1">
        <v>407</v>
      </c>
      <c r="E22" s="1">
        <v>401</v>
      </c>
      <c r="F22" s="1">
        <v>352</v>
      </c>
      <c r="G22" s="1">
        <v>318</v>
      </c>
      <c r="H22" s="6">
        <v>280</v>
      </c>
    </row>
    <row r="23" spans="2:8" ht="24" customHeight="1" x14ac:dyDescent="0.25">
      <c r="B23" s="53" t="s">
        <v>33</v>
      </c>
      <c r="C23" s="2" t="s">
        <v>40</v>
      </c>
      <c r="D23" s="1">
        <v>209</v>
      </c>
      <c r="E23" s="1">
        <v>174</v>
      </c>
      <c r="F23" s="1">
        <v>147</v>
      </c>
      <c r="G23" s="1">
        <v>217</v>
      </c>
      <c r="H23" s="6">
        <v>170</v>
      </c>
    </row>
    <row r="24" spans="2:8" ht="24" customHeight="1" x14ac:dyDescent="0.25">
      <c r="B24" s="54" t="s">
        <v>33</v>
      </c>
      <c r="C24" s="4" t="s">
        <v>31</v>
      </c>
      <c r="D24" s="3">
        <v>1373</v>
      </c>
      <c r="E24" s="3">
        <v>1283</v>
      </c>
      <c r="F24" s="3">
        <v>1134</v>
      </c>
      <c r="G24" s="3">
        <v>1187</v>
      </c>
      <c r="H24" s="7">
        <v>1026</v>
      </c>
    </row>
    <row r="25" spans="2:8" ht="15" customHeight="1" x14ac:dyDescent="0.25">
      <c r="B25" s="40" t="s">
        <v>51</v>
      </c>
      <c r="C25" s="40"/>
      <c r="D25" s="40"/>
      <c r="E25" s="40"/>
      <c r="F25" s="40"/>
      <c r="G25" s="40"/>
      <c r="H25" s="40"/>
    </row>
  </sheetData>
  <mergeCells count="3">
    <mergeCell ref="B9:H9"/>
    <mergeCell ref="B11:B17"/>
    <mergeCell ref="B18:B24"/>
  </mergeCells>
  <pageMargins left="0.7" right="0.7" top="0.75" bottom="0.75" header="0.3" footer="0.3"/>
  <pageSetup paperSize="9" scale="93"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25"/>
  <sheetViews>
    <sheetView showGridLines="0" zoomScaleNormal="100" zoomScaleSheetLayoutView="100" workbookViewId="0">
      <selection activeCell="L19" sqref="L19"/>
    </sheetView>
  </sheetViews>
  <sheetFormatPr baseColWidth="10" defaultRowHeight="15" x14ac:dyDescent="0.25"/>
  <cols>
    <col min="1" max="1" width="5.7109375" customWidth="1"/>
    <col min="2" max="2" width="23.7109375" customWidth="1"/>
    <col min="3" max="3" width="32.7109375" customWidth="1"/>
    <col min="4" max="8" width="14.7109375" customWidth="1"/>
  </cols>
  <sheetData>
    <row r="1" spans="1:8" x14ac:dyDescent="0.25">
      <c r="A1" s="16"/>
    </row>
    <row r="9" spans="1:8" ht="41.25" customHeight="1" x14ac:dyDescent="0.25">
      <c r="B9" s="48" t="s">
        <v>58</v>
      </c>
      <c r="C9" s="49"/>
      <c r="D9" s="49"/>
      <c r="E9" s="49"/>
      <c r="F9" s="49"/>
      <c r="G9" s="49"/>
      <c r="H9" s="49"/>
    </row>
    <row r="10" spans="1:8" ht="24" customHeight="1" x14ac:dyDescent="0.25">
      <c r="B10" s="5" t="s">
        <v>32</v>
      </c>
      <c r="C10" s="15" t="s">
        <v>20</v>
      </c>
      <c r="D10" s="27" t="s">
        <v>21</v>
      </c>
      <c r="E10" s="27" t="s">
        <v>22</v>
      </c>
      <c r="F10" s="27" t="s">
        <v>23</v>
      </c>
      <c r="G10" s="27" t="s">
        <v>52</v>
      </c>
      <c r="H10" s="28">
        <v>2023</v>
      </c>
    </row>
    <row r="11" spans="1:8" ht="24" customHeight="1" x14ac:dyDescent="0.25">
      <c r="B11" s="53" t="s">
        <v>24</v>
      </c>
      <c r="C11" s="2" t="s">
        <v>25</v>
      </c>
      <c r="D11" s="1">
        <v>0</v>
      </c>
      <c r="E11" s="1">
        <v>0</v>
      </c>
      <c r="F11" s="1">
        <v>0</v>
      </c>
      <c r="G11" s="1">
        <v>0</v>
      </c>
      <c r="H11" s="6"/>
    </row>
    <row r="12" spans="1:8" ht="24" customHeight="1" x14ac:dyDescent="0.25">
      <c r="B12" s="53" t="s">
        <v>24</v>
      </c>
      <c r="C12" s="2" t="s">
        <v>26</v>
      </c>
      <c r="D12" s="1">
        <v>14</v>
      </c>
      <c r="E12" s="1">
        <v>6</v>
      </c>
      <c r="F12" s="1">
        <v>9</v>
      </c>
      <c r="G12" s="1">
        <v>3</v>
      </c>
      <c r="H12" s="6">
        <v>10</v>
      </c>
    </row>
    <row r="13" spans="1:8" ht="24" customHeight="1" x14ac:dyDescent="0.25">
      <c r="B13" s="53" t="s">
        <v>24</v>
      </c>
      <c r="C13" s="2" t="s">
        <v>27</v>
      </c>
      <c r="D13" s="1">
        <v>0</v>
      </c>
      <c r="E13" s="1">
        <v>0</v>
      </c>
      <c r="F13" s="1">
        <v>0</v>
      </c>
      <c r="G13" s="1">
        <v>0</v>
      </c>
      <c r="H13" s="6">
        <v>0</v>
      </c>
    </row>
    <row r="14" spans="1:8" ht="24" customHeight="1" x14ac:dyDescent="0.25">
      <c r="B14" s="53" t="s">
        <v>24</v>
      </c>
      <c r="C14" s="2" t="s">
        <v>28</v>
      </c>
      <c r="D14" s="1">
        <v>9</v>
      </c>
      <c r="E14" s="1">
        <v>3</v>
      </c>
      <c r="F14" s="1">
        <v>3</v>
      </c>
      <c r="G14" s="1">
        <v>7</v>
      </c>
      <c r="H14" s="6">
        <v>2</v>
      </c>
    </row>
    <row r="15" spans="1:8" ht="24" customHeight="1" x14ac:dyDescent="0.25">
      <c r="B15" s="53" t="s">
        <v>24</v>
      </c>
      <c r="C15" s="2" t="s">
        <v>29</v>
      </c>
      <c r="D15" s="1">
        <v>2</v>
      </c>
      <c r="E15" s="1">
        <v>1</v>
      </c>
      <c r="F15" s="1">
        <v>0</v>
      </c>
      <c r="G15" s="1">
        <v>0</v>
      </c>
      <c r="H15" s="6">
        <v>0</v>
      </c>
    </row>
    <row r="16" spans="1:8" ht="24" customHeight="1" x14ac:dyDescent="0.25">
      <c r="B16" s="53" t="s">
        <v>24</v>
      </c>
      <c r="C16" s="2" t="s">
        <v>30</v>
      </c>
      <c r="D16" s="1">
        <v>33</v>
      </c>
      <c r="E16" s="1">
        <v>11</v>
      </c>
      <c r="F16" s="1">
        <v>16</v>
      </c>
      <c r="G16" s="1">
        <v>26</v>
      </c>
      <c r="H16" s="6">
        <v>23</v>
      </c>
    </row>
    <row r="17" spans="2:8" ht="24" customHeight="1" x14ac:dyDescent="0.25">
      <c r="B17" s="54" t="s">
        <v>24</v>
      </c>
      <c r="C17" s="4" t="s">
        <v>31</v>
      </c>
      <c r="D17" s="3">
        <v>58</v>
      </c>
      <c r="E17" s="3">
        <v>21</v>
      </c>
      <c r="F17" s="3">
        <v>28</v>
      </c>
      <c r="G17" s="3">
        <v>36</v>
      </c>
      <c r="H17" s="7">
        <v>35</v>
      </c>
    </row>
    <row r="18" spans="2:8" ht="24" customHeight="1" x14ac:dyDescent="0.25">
      <c r="B18" s="55" t="s">
        <v>33</v>
      </c>
      <c r="C18" s="9" t="s">
        <v>25</v>
      </c>
      <c r="D18" s="8">
        <v>33</v>
      </c>
      <c r="E18" s="8">
        <v>34</v>
      </c>
      <c r="F18" s="8">
        <v>26</v>
      </c>
      <c r="G18" s="8">
        <v>33</v>
      </c>
      <c r="H18" s="10">
        <v>24</v>
      </c>
    </row>
    <row r="19" spans="2:8" ht="24" customHeight="1" x14ac:dyDescent="0.25">
      <c r="B19" s="53" t="s">
        <v>32</v>
      </c>
      <c r="C19" s="2" t="s">
        <v>26</v>
      </c>
      <c r="D19" s="1">
        <v>563</v>
      </c>
      <c r="E19" s="1">
        <v>279</v>
      </c>
      <c r="F19" s="1">
        <v>314</v>
      </c>
      <c r="G19" s="1">
        <v>282</v>
      </c>
      <c r="H19" s="6">
        <v>340</v>
      </c>
    </row>
    <row r="20" spans="2:8" ht="24" customHeight="1" x14ac:dyDescent="0.25">
      <c r="B20" s="53" t="s">
        <v>33</v>
      </c>
      <c r="C20" s="2" t="s">
        <v>27</v>
      </c>
      <c r="D20" s="1">
        <v>18</v>
      </c>
      <c r="E20" s="1">
        <v>17</v>
      </c>
      <c r="F20" s="1">
        <v>12</v>
      </c>
      <c r="G20" s="1">
        <v>13</v>
      </c>
      <c r="H20" s="6">
        <v>25</v>
      </c>
    </row>
    <row r="21" spans="2:8" ht="24" customHeight="1" x14ac:dyDescent="0.25">
      <c r="B21" s="53" t="s">
        <v>33</v>
      </c>
      <c r="C21" s="2" t="s">
        <v>28</v>
      </c>
      <c r="D21" s="1">
        <v>296</v>
      </c>
      <c r="E21" s="1">
        <v>104</v>
      </c>
      <c r="F21" s="1">
        <v>131</v>
      </c>
      <c r="G21" s="1">
        <v>141</v>
      </c>
      <c r="H21" s="6">
        <v>90</v>
      </c>
    </row>
    <row r="22" spans="2:8" ht="24" customHeight="1" x14ac:dyDescent="0.25">
      <c r="B22" s="53" t="s">
        <v>33</v>
      </c>
      <c r="C22" s="2" t="s">
        <v>29</v>
      </c>
      <c r="D22" s="1">
        <v>37</v>
      </c>
      <c r="E22" s="1">
        <v>9</v>
      </c>
      <c r="F22" s="1">
        <v>13</v>
      </c>
      <c r="G22" s="1">
        <v>12</v>
      </c>
      <c r="H22" s="6">
        <v>13</v>
      </c>
    </row>
    <row r="23" spans="2:8" ht="24" customHeight="1" x14ac:dyDescent="0.25">
      <c r="B23" s="53" t="s">
        <v>33</v>
      </c>
      <c r="C23" s="2" t="s">
        <v>30</v>
      </c>
      <c r="D23" s="1">
        <v>259</v>
      </c>
      <c r="E23" s="1">
        <v>145</v>
      </c>
      <c r="F23" s="1">
        <v>175</v>
      </c>
      <c r="G23" s="1">
        <v>185</v>
      </c>
      <c r="H23" s="6">
        <v>199</v>
      </c>
    </row>
    <row r="24" spans="2:8" ht="24" customHeight="1" x14ac:dyDescent="0.25">
      <c r="B24" s="54" t="s">
        <v>33</v>
      </c>
      <c r="C24" s="4" t="s">
        <v>31</v>
      </c>
      <c r="D24" s="3">
        <v>1206</v>
      </c>
      <c r="E24" s="3">
        <v>588</v>
      </c>
      <c r="F24" s="3">
        <v>671</v>
      </c>
      <c r="G24" s="3">
        <v>666</v>
      </c>
      <c r="H24" s="7">
        <v>691</v>
      </c>
    </row>
    <row r="25" spans="2:8" ht="15" customHeight="1" x14ac:dyDescent="0.25">
      <c r="B25" s="40" t="s">
        <v>51</v>
      </c>
      <c r="C25" s="40"/>
      <c r="D25" s="40"/>
      <c r="E25" s="40"/>
      <c r="F25" s="40"/>
      <c r="G25" s="40"/>
      <c r="H25" s="40"/>
    </row>
  </sheetData>
  <mergeCells count="3">
    <mergeCell ref="B9:H9"/>
    <mergeCell ref="B11:B17"/>
    <mergeCell ref="B18:B24"/>
  </mergeCells>
  <pageMargins left="0.7" right="0.7" top="0.75" bottom="0.75" header="0.3" footer="0.3"/>
  <pageSetup paperSize="9" scale="93"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H25"/>
  <sheetViews>
    <sheetView showGridLines="0" zoomScaleNormal="100" zoomScaleSheetLayoutView="100" workbookViewId="0">
      <selection activeCell="C29" sqref="C29"/>
    </sheetView>
  </sheetViews>
  <sheetFormatPr baseColWidth="10" defaultRowHeight="15" x14ac:dyDescent="0.25"/>
  <cols>
    <col min="1" max="1" width="5.7109375" customWidth="1"/>
    <col min="2" max="2" width="23.7109375" customWidth="1"/>
    <col min="3" max="3" width="32.7109375" customWidth="1"/>
    <col min="4" max="8" width="14.7109375" customWidth="1"/>
  </cols>
  <sheetData>
    <row r="1" spans="1:8" x14ac:dyDescent="0.25">
      <c r="A1" s="16"/>
    </row>
    <row r="9" spans="1:8" ht="41.25" customHeight="1" x14ac:dyDescent="0.25">
      <c r="B9" s="48" t="s">
        <v>59</v>
      </c>
      <c r="C9" s="49"/>
      <c r="D9" s="49"/>
      <c r="E9" s="49"/>
      <c r="F9" s="49"/>
      <c r="G9" s="49"/>
      <c r="H9" s="49"/>
    </row>
    <row r="10" spans="1:8" ht="24" customHeight="1" x14ac:dyDescent="0.25">
      <c r="B10" s="5" t="s">
        <v>32</v>
      </c>
      <c r="C10" s="15" t="s">
        <v>34</v>
      </c>
      <c r="D10" s="27" t="s">
        <v>21</v>
      </c>
      <c r="E10" s="27" t="s">
        <v>22</v>
      </c>
      <c r="F10" s="27" t="s">
        <v>23</v>
      </c>
      <c r="G10" s="27" t="s">
        <v>52</v>
      </c>
      <c r="H10" s="28">
        <v>2023</v>
      </c>
    </row>
    <row r="11" spans="1:8" ht="24" customHeight="1" x14ac:dyDescent="0.25">
      <c r="B11" s="53" t="s">
        <v>24</v>
      </c>
      <c r="C11" s="2" t="s">
        <v>35</v>
      </c>
      <c r="D11" s="1">
        <v>0</v>
      </c>
      <c r="E11" s="1">
        <v>0</v>
      </c>
      <c r="F11" s="1">
        <v>0</v>
      </c>
      <c r="G11" s="1">
        <v>0</v>
      </c>
      <c r="H11" s="6">
        <v>0</v>
      </c>
    </row>
    <row r="12" spans="1:8" ht="24" customHeight="1" x14ac:dyDescent="0.25">
      <c r="B12" s="53" t="s">
        <v>24</v>
      </c>
      <c r="C12" s="2" t="s">
        <v>36</v>
      </c>
      <c r="D12" s="1">
        <v>4</v>
      </c>
      <c r="E12" s="1">
        <v>4</v>
      </c>
      <c r="F12" s="1">
        <v>4</v>
      </c>
      <c r="G12" s="1">
        <v>0</v>
      </c>
      <c r="H12" s="6">
        <v>2</v>
      </c>
    </row>
    <row r="13" spans="1:8" ht="24" customHeight="1" x14ac:dyDescent="0.25">
      <c r="B13" s="53" t="s">
        <v>24</v>
      </c>
      <c r="C13" s="2" t="s">
        <v>37</v>
      </c>
      <c r="D13" s="1">
        <v>11</v>
      </c>
      <c r="E13" s="1">
        <v>3</v>
      </c>
      <c r="F13" s="1">
        <v>4</v>
      </c>
      <c r="G13" s="1">
        <v>4</v>
      </c>
      <c r="H13" s="6">
        <v>3</v>
      </c>
    </row>
    <row r="14" spans="1:8" ht="24" customHeight="1" x14ac:dyDescent="0.25">
      <c r="B14" s="53" t="s">
        <v>24</v>
      </c>
      <c r="C14" s="2" t="s">
        <v>38</v>
      </c>
      <c r="D14" s="1">
        <v>17</v>
      </c>
      <c r="E14" s="1">
        <v>8</v>
      </c>
      <c r="F14" s="1">
        <v>10</v>
      </c>
      <c r="G14" s="1">
        <v>21</v>
      </c>
      <c r="H14" s="6">
        <v>15</v>
      </c>
    </row>
    <row r="15" spans="1:8" ht="24" customHeight="1" x14ac:dyDescent="0.25">
      <c r="B15" s="53" t="s">
        <v>24</v>
      </c>
      <c r="C15" s="2" t="s">
        <v>39</v>
      </c>
      <c r="D15" s="1">
        <v>16</v>
      </c>
      <c r="E15" s="1">
        <v>3</v>
      </c>
      <c r="F15" s="1">
        <v>7</v>
      </c>
      <c r="G15" s="1">
        <v>9</v>
      </c>
      <c r="H15" s="6">
        <v>10</v>
      </c>
    </row>
    <row r="16" spans="1:8" ht="24" customHeight="1" x14ac:dyDescent="0.25">
      <c r="B16" s="53" t="s">
        <v>24</v>
      </c>
      <c r="C16" s="2" t="s">
        <v>40</v>
      </c>
      <c r="D16" s="1">
        <v>10</v>
      </c>
      <c r="E16" s="1">
        <v>3</v>
      </c>
      <c r="F16" s="1">
        <v>3</v>
      </c>
      <c r="G16" s="1">
        <v>2</v>
      </c>
      <c r="H16" s="6">
        <v>5</v>
      </c>
    </row>
    <row r="17" spans="2:8" ht="24" customHeight="1" x14ac:dyDescent="0.25">
      <c r="B17" s="54" t="s">
        <v>24</v>
      </c>
      <c r="C17" s="4" t="s">
        <v>31</v>
      </c>
      <c r="D17" s="3">
        <v>58</v>
      </c>
      <c r="E17" s="3">
        <v>21</v>
      </c>
      <c r="F17" s="3">
        <v>28</v>
      </c>
      <c r="G17" s="3">
        <v>36</v>
      </c>
      <c r="H17" s="7">
        <v>35</v>
      </c>
    </row>
    <row r="18" spans="2:8" ht="24" customHeight="1" x14ac:dyDescent="0.25">
      <c r="B18" s="55" t="s">
        <v>33</v>
      </c>
      <c r="C18" s="9" t="s">
        <v>35</v>
      </c>
      <c r="D18" s="8">
        <v>1</v>
      </c>
      <c r="E18" s="8">
        <v>0</v>
      </c>
      <c r="F18" s="8">
        <v>0</v>
      </c>
      <c r="G18" s="8">
        <v>0</v>
      </c>
      <c r="H18" s="10">
        <v>3</v>
      </c>
    </row>
    <row r="19" spans="2:8" ht="24" customHeight="1" x14ac:dyDescent="0.25">
      <c r="B19" s="53" t="s">
        <v>32</v>
      </c>
      <c r="C19" s="2" t="s">
        <v>36</v>
      </c>
      <c r="D19" s="1">
        <v>148</v>
      </c>
      <c r="E19" s="1">
        <v>62</v>
      </c>
      <c r="F19" s="1">
        <v>59</v>
      </c>
      <c r="G19" s="1">
        <v>63</v>
      </c>
      <c r="H19" s="6">
        <v>48</v>
      </c>
    </row>
    <row r="20" spans="2:8" ht="24" customHeight="1" x14ac:dyDescent="0.25">
      <c r="B20" s="53" t="s">
        <v>33</v>
      </c>
      <c r="C20" s="2" t="s">
        <v>37</v>
      </c>
      <c r="D20" s="1">
        <v>185</v>
      </c>
      <c r="E20" s="1">
        <v>86</v>
      </c>
      <c r="F20" s="1">
        <v>108</v>
      </c>
      <c r="G20" s="1">
        <v>104</v>
      </c>
      <c r="H20" s="6">
        <v>142</v>
      </c>
    </row>
    <row r="21" spans="2:8" ht="24" customHeight="1" x14ac:dyDescent="0.25">
      <c r="B21" s="53" t="s">
        <v>33</v>
      </c>
      <c r="C21" s="2" t="s">
        <v>38</v>
      </c>
      <c r="D21" s="1">
        <v>319</v>
      </c>
      <c r="E21" s="1">
        <v>181</v>
      </c>
      <c r="F21" s="1">
        <v>175</v>
      </c>
      <c r="G21" s="1">
        <v>196</v>
      </c>
      <c r="H21" s="6">
        <v>205</v>
      </c>
    </row>
    <row r="22" spans="2:8" ht="24" customHeight="1" x14ac:dyDescent="0.25">
      <c r="B22" s="53" t="s">
        <v>33</v>
      </c>
      <c r="C22" s="2" t="s">
        <v>39</v>
      </c>
      <c r="D22" s="1">
        <v>385</v>
      </c>
      <c r="E22" s="1">
        <v>174</v>
      </c>
      <c r="F22" s="1">
        <v>251</v>
      </c>
      <c r="G22" s="1">
        <v>220</v>
      </c>
      <c r="H22" s="6">
        <v>214</v>
      </c>
    </row>
    <row r="23" spans="2:8" ht="24" customHeight="1" x14ac:dyDescent="0.25">
      <c r="B23" s="53" t="s">
        <v>33</v>
      </c>
      <c r="C23" s="2" t="s">
        <v>40</v>
      </c>
      <c r="D23" s="1">
        <v>168</v>
      </c>
      <c r="E23" s="1">
        <v>85</v>
      </c>
      <c r="F23" s="1">
        <v>78</v>
      </c>
      <c r="G23" s="1">
        <v>83</v>
      </c>
      <c r="H23" s="6">
        <v>79</v>
      </c>
    </row>
    <row r="24" spans="2:8" ht="24" customHeight="1" x14ac:dyDescent="0.25">
      <c r="B24" s="54" t="s">
        <v>33</v>
      </c>
      <c r="C24" s="4" t="s">
        <v>31</v>
      </c>
      <c r="D24" s="3">
        <v>1206</v>
      </c>
      <c r="E24" s="3">
        <v>588</v>
      </c>
      <c r="F24" s="3">
        <v>671</v>
      </c>
      <c r="G24" s="3">
        <v>666</v>
      </c>
      <c r="H24" s="7">
        <v>691</v>
      </c>
    </row>
    <row r="25" spans="2:8" x14ac:dyDescent="0.25">
      <c r="B25" s="40" t="s">
        <v>51</v>
      </c>
      <c r="C25" s="40"/>
      <c r="D25" s="40"/>
      <c r="E25" s="40"/>
      <c r="F25" s="40"/>
      <c r="G25" s="40"/>
      <c r="H25" s="40"/>
    </row>
  </sheetData>
  <mergeCells count="3">
    <mergeCell ref="B9:H9"/>
    <mergeCell ref="B11:B17"/>
    <mergeCell ref="B18:B24"/>
  </mergeCells>
  <pageMargins left="0.7" right="0.7" top="0.75" bottom="0.75" header="0.3" footer="0.3"/>
  <pageSetup paperSize="9" scale="93"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25"/>
  <sheetViews>
    <sheetView showGridLines="0" zoomScaleNormal="100" zoomScaleSheetLayoutView="100" workbookViewId="0">
      <selection activeCell="B9" sqref="B9:H24"/>
    </sheetView>
  </sheetViews>
  <sheetFormatPr baseColWidth="10" defaultRowHeight="15" x14ac:dyDescent="0.25"/>
  <cols>
    <col min="1" max="1" width="5.7109375" customWidth="1"/>
    <col min="2" max="2" width="23.7109375" style="25" customWidth="1"/>
    <col min="3" max="3" width="32.7109375" style="25" customWidth="1"/>
    <col min="4" max="8" width="14.7109375" style="25" customWidth="1"/>
  </cols>
  <sheetData>
    <row r="1" spans="1:8" x14ac:dyDescent="0.25">
      <c r="A1" s="16"/>
    </row>
    <row r="9" spans="1:8" ht="41.25" customHeight="1" x14ac:dyDescent="0.25">
      <c r="B9" s="48" t="s">
        <v>60</v>
      </c>
      <c r="C9" s="49"/>
      <c r="D9" s="49"/>
      <c r="E9" s="49"/>
      <c r="F9" s="49"/>
      <c r="G9" s="49"/>
      <c r="H9" s="49"/>
    </row>
    <row r="10" spans="1:8" ht="24" customHeight="1" x14ac:dyDescent="0.25">
      <c r="B10" s="26" t="s">
        <v>32</v>
      </c>
      <c r="C10" s="27" t="s">
        <v>34</v>
      </c>
      <c r="D10" s="27" t="s">
        <v>21</v>
      </c>
      <c r="E10" s="27" t="s">
        <v>22</v>
      </c>
      <c r="F10" s="27" t="s">
        <v>23</v>
      </c>
      <c r="G10" s="27" t="s">
        <v>52</v>
      </c>
      <c r="H10" s="28">
        <v>2023</v>
      </c>
    </row>
    <row r="11" spans="1:8" ht="24" customHeight="1" x14ac:dyDescent="0.25">
      <c r="B11" s="50" t="s">
        <v>24</v>
      </c>
      <c r="C11" s="29" t="s">
        <v>35</v>
      </c>
      <c r="D11" s="30">
        <v>41</v>
      </c>
      <c r="E11" s="30">
        <v>3</v>
      </c>
      <c r="F11" s="30">
        <v>0</v>
      </c>
      <c r="G11" s="30">
        <v>1</v>
      </c>
      <c r="H11" s="31">
        <v>0</v>
      </c>
    </row>
    <row r="12" spans="1:8" ht="24" customHeight="1" x14ac:dyDescent="0.25">
      <c r="B12" s="50" t="s">
        <v>24</v>
      </c>
      <c r="C12" s="29" t="s">
        <v>36</v>
      </c>
      <c r="D12" s="30">
        <v>89</v>
      </c>
      <c r="E12" s="30">
        <v>98</v>
      </c>
      <c r="F12" s="30">
        <v>88</v>
      </c>
      <c r="G12" s="30">
        <v>95</v>
      </c>
      <c r="H12" s="31">
        <v>85</v>
      </c>
    </row>
    <row r="13" spans="1:8" ht="24" customHeight="1" x14ac:dyDescent="0.25">
      <c r="B13" s="50" t="s">
        <v>24</v>
      </c>
      <c r="C13" s="29" t="s">
        <v>37</v>
      </c>
      <c r="D13" s="30">
        <v>147</v>
      </c>
      <c r="E13" s="30">
        <v>159</v>
      </c>
      <c r="F13" s="30">
        <v>154</v>
      </c>
      <c r="G13" s="30">
        <v>142</v>
      </c>
      <c r="H13" s="31">
        <v>140</v>
      </c>
    </row>
    <row r="14" spans="1:8" ht="24" customHeight="1" x14ac:dyDescent="0.25">
      <c r="B14" s="50" t="s">
        <v>24</v>
      </c>
      <c r="C14" s="29" t="s">
        <v>38</v>
      </c>
      <c r="D14" s="30">
        <v>276</v>
      </c>
      <c r="E14" s="30">
        <v>305</v>
      </c>
      <c r="F14" s="30">
        <v>293</v>
      </c>
      <c r="G14" s="30">
        <v>286</v>
      </c>
      <c r="H14" s="31">
        <v>285</v>
      </c>
    </row>
    <row r="15" spans="1:8" ht="24" customHeight="1" x14ac:dyDescent="0.25">
      <c r="B15" s="50" t="s">
        <v>24</v>
      </c>
      <c r="C15" s="29" t="s">
        <v>39</v>
      </c>
      <c r="D15" s="30">
        <v>249</v>
      </c>
      <c r="E15" s="30">
        <v>286</v>
      </c>
      <c r="F15" s="30">
        <v>190</v>
      </c>
      <c r="G15" s="30">
        <v>196</v>
      </c>
      <c r="H15" s="31">
        <v>194</v>
      </c>
    </row>
    <row r="16" spans="1:8" ht="24" customHeight="1" x14ac:dyDescent="0.25">
      <c r="B16" s="50" t="s">
        <v>24</v>
      </c>
      <c r="C16" s="29" t="s">
        <v>40</v>
      </c>
      <c r="D16" s="30">
        <v>123</v>
      </c>
      <c r="E16" s="30">
        <v>130</v>
      </c>
      <c r="F16" s="30">
        <v>85</v>
      </c>
      <c r="G16" s="30">
        <v>84</v>
      </c>
      <c r="H16" s="31">
        <v>87</v>
      </c>
    </row>
    <row r="17" spans="2:8" ht="24" customHeight="1" x14ac:dyDescent="0.25">
      <c r="B17" s="51" t="s">
        <v>24</v>
      </c>
      <c r="C17" s="32" t="s">
        <v>31</v>
      </c>
      <c r="D17" s="33">
        <v>925</v>
      </c>
      <c r="E17" s="33">
        <v>981</v>
      </c>
      <c r="F17" s="33">
        <v>810</v>
      </c>
      <c r="G17" s="33">
        <v>804</v>
      </c>
      <c r="H17" s="34">
        <v>791</v>
      </c>
    </row>
    <row r="18" spans="2:8" ht="24" customHeight="1" x14ac:dyDescent="0.25">
      <c r="B18" s="52" t="s">
        <v>33</v>
      </c>
      <c r="C18" s="35" t="s">
        <v>35</v>
      </c>
      <c r="D18" s="36">
        <v>1995</v>
      </c>
      <c r="E18" s="36">
        <v>454</v>
      </c>
      <c r="F18" s="36">
        <v>290</v>
      </c>
      <c r="G18" s="36">
        <v>173</v>
      </c>
      <c r="H18" s="37">
        <v>284</v>
      </c>
    </row>
    <row r="19" spans="2:8" ht="24" customHeight="1" x14ac:dyDescent="0.25">
      <c r="B19" s="50" t="s">
        <v>32</v>
      </c>
      <c r="C19" s="29" t="s">
        <v>36</v>
      </c>
      <c r="D19" s="30">
        <v>3177</v>
      </c>
      <c r="E19" s="30">
        <v>3359</v>
      </c>
      <c r="F19" s="30">
        <v>2356</v>
      </c>
      <c r="G19" s="30">
        <v>2374</v>
      </c>
      <c r="H19" s="31">
        <v>2317</v>
      </c>
    </row>
    <row r="20" spans="2:8" ht="24" customHeight="1" x14ac:dyDescent="0.25">
      <c r="B20" s="50" t="s">
        <v>33</v>
      </c>
      <c r="C20" s="29" t="s">
        <v>37</v>
      </c>
      <c r="D20" s="30">
        <v>3806</v>
      </c>
      <c r="E20" s="30">
        <v>4204</v>
      </c>
      <c r="F20" s="30">
        <v>3245</v>
      </c>
      <c r="G20" s="30">
        <v>3056</v>
      </c>
      <c r="H20" s="31">
        <v>2942</v>
      </c>
    </row>
    <row r="21" spans="2:8" ht="24" customHeight="1" x14ac:dyDescent="0.25">
      <c r="B21" s="50" t="s">
        <v>33</v>
      </c>
      <c r="C21" s="29" t="s">
        <v>38</v>
      </c>
      <c r="D21" s="30">
        <v>6473</v>
      </c>
      <c r="E21" s="30">
        <v>7235</v>
      </c>
      <c r="F21" s="30">
        <v>5944</v>
      </c>
      <c r="G21" s="30">
        <v>5395</v>
      </c>
      <c r="H21" s="31">
        <v>5361</v>
      </c>
    </row>
    <row r="22" spans="2:8" ht="24" customHeight="1" x14ac:dyDescent="0.25">
      <c r="B22" s="50" t="s">
        <v>33</v>
      </c>
      <c r="C22" s="29" t="s">
        <v>39</v>
      </c>
      <c r="D22" s="30">
        <v>7981</v>
      </c>
      <c r="E22" s="30">
        <v>8676</v>
      </c>
      <c r="F22" s="30">
        <v>6083</v>
      </c>
      <c r="G22" s="30">
        <v>5608</v>
      </c>
      <c r="H22" s="31">
        <v>5437</v>
      </c>
    </row>
    <row r="23" spans="2:8" ht="24" customHeight="1" x14ac:dyDescent="0.25">
      <c r="B23" s="50" t="s">
        <v>33</v>
      </c>
      <c r="C23" s="29" t="s">
        <v>40</v>
      </c>
      <c r="D23" s="30">
        <v>3795</v>
      </c>
      <c r="E23" s="30">
        <v>4096</v>
      </c>
      <c r="F23" s="30">
        <v>2789</v>
      </c>
      <c r="G23" s="30">
        <v>2637</v>
      </c>
      <c r="H23" s="31">
        <v>2474</v>
      </c>
    </row>
    <row r="24" spans="2:8" ht="24" customHeight="1" x14ac:dyDescent="0.25">
      <c r="B24" s="51" t="s">
        <v>33</v>
      </c>
      <c r="C24" s="32" t="s">
        <v>31</v>
      </c>
      <c r="D24" s="33">
        <v>27227</v>
      </c>
      <c r="E24" s="33">
        <v>28024</v>
      </c>
      <c r="F24" s="33">
        <v>20707</v>
      </c>
      <c r="G24" s="33">
        <v>19243</v>
      </c>
      <c r="H24" s="34">
        <v>18815</v>
      </c>
    </row>
    <row r="25" spans="2:8" s="25" customFormat="1" ht="14.25" x14ac:dyDescent="0.2">
      <c r="B25" s="38" t="s">
        <v>51</v>
      </c>
    </row>
  </sheetData>
  <mergeCells count="3">
    <mergeCell ref="B9:H9"/>
    <mergeCell ref="B11:B17"/>
    <mergeCell ref="B18:B24"/>
  </mergeCells>
  <pageMargins left="0.7" right="0.7" top="0.75" bottom="0.75" header="0.3" footer="0.3"/>
  <pageSetup paperSize="9" scale="94"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26"/>
  <sheetViews>
    <sheetView showGridLines="0" zoomScaleNormal="100" zoomScaleSheetLayoutView="100" workbookViewId="0">
      <selection activeCell="B31" sqref="B31"/>
    </sheetView>
  </sheetViews>
  <sheetFormatPr baseColWidth="10" defaultRowHeight="15" x14ac:dyDescent="0.25"/>
  <cols>
    <col min="1" max="1" width="5.7109375" customWidth="1"/>
    <col min="2" max="2" width="25.7109375" customWidth="1"/>
    <col min="3" max="3" width="33.7109375" customWidth="1"/>
    <col min="4" max="8" width="14.7109375" customWidth="1"/>
  </cols>
  <sheetData>
    <row r="1" spans="1:8" x14ac:dyDescent="0.25">
      <c r="A1" s="16"/>
    </row>
    <row r="9" spans="1:8" ht="41.25" customHeight="1" x14ac:dyDescent="0.25">
      <c r="B9" s="48" t="s">
        <v>61</v>
      </c>
      <c r="C9" s="49"/>
      <c r="D9" s="49"/>
      <c r="E9" s="49"/>
      <c r="F9" s="49"/>
      <c r="G9" s="49"/>
      <c r="H9" s="49"/>
    </row>
    <row r="10" spans="1:8" ht="24" customHeight="1" x14ac:dyDescent="0.25">
      <c r="B10" s="5" t="s">
        <v>32</v>
      </c>
      <c r="C10" s="15" t="s">
        <v>20</v>
      </c>
      <c r="D10" s="27" t="s">
        <v>21</v>
      </c>
      <c r="E10" s="27" t="s">
        <v>22</v>
      </c>
      <c r="F10" s="27" t="s">
        <v>23</v>
      </c>
      <c r="G10" s="27" t="s">
        <v>52</v>
      </c>
      <c r="H10" s="28">
        <v>2023</v>
      </c>
    </row>
    <row r="11" spans="1:8" ht="24" customHeight="1" x14ac:dyDescent="0.25">
      <c r="B11" s="53" t="s">
        <v>24</v>
      </c>
      <c r="C11" s="2" t="s">
        <v>25</v>
      </c>
      <c r="D11" s="1">
        <v>0</v>
      </c>
      <c r="E11" s="1">
        <v>0</v>
      </c>
      <c r="F11" s="1">
        <v>0</v>
      </c>
      <c r="G11" s="1">
        <v>0</v>
      </c>
      <c r="H11" s="6">
        <v>0</v>
      </c>
    </row>
    <row r="12" spans="1:8" ht="24" customHeight="1" x14ac:dyDescent="0.25">
      <c r="B12" s="53" t="s">
        <v>24</v>
      </c>
      <c r="C12" s="2" t="s">
        <v>26</v>
      </c>
      <c r="D12" s="1">
        <v>33</v>
      </c>
      <c r="E12" s="1">
        <v>42</v>
      </c>
      <c r="F12" s="1">
        <v>36</v>
      </c>
      <c r="G12" s="1">
        <v>26</v>
      </c>
      <c r="H12" s="6">
        <v>21</v>
      </c>
    </row>
    <row r="13" spans="1:8" ht="24" customHeight="1" x14ac:dyDescent="0.25">
      <c r="B13" s="53" t="s">
        <v>24</v>
      </c>
      <c r="C13" s="2" t="s">
        <v>27</v>
      </c>
      <c r="D13" s="1">
        <v>1</v>
      </c>
      <c r="E13" s="1">
        <v>2</v>
      </c>
      <c r="F13" s="1">
        <v>1</v>
      </c>
      <c r="G13" s="1">
        <v>0</v>
      </c>
      <c r="H13" s="6">
        <v>0</v>
      </c>
    </row>
    <row r="14" spans="1:8" ht="24" customHeight="1" x14ac:dyDescent="0.25">
      <c r="B14" s="53" t="s">
        <v>24</v>
      </c>
      <c r="C14" s="2" t="s">
        <v>28</v>
      </c>
      <c r="D14" s="1">
        <v>97</v>
      </c>
      <c r="E14" s="1">
        <v>332</v>
      </c>
      <c r="F14" s="1">
        <v>302</v>
      </c>
      <c r="G14" s="1">
        <v>150</v>
      </c>
      <c r="H14" s="6">
        <v>156</v>
      </c>
    </row>
    <row r="15" spans="1:8" ht="24" customHeight="1" x14ac:dyDescent="0.25">
      <c r="B15" s="53" t="s">
        <v>24</v>
      </c>
      <c r="C15" s="2" t="s">
        <v>29</v>
      </c>
      <c r="D15" s="1">
        <v>19</v>
      </c>
      <c r="E15" s="1">
        <v>78</v>
      </c>
      <c r="F15" s="1">
        <v>72</v>
      </c>
      <c r="G15" s="1">
        <v>34</v>
      </c>
      <c r="H15" s="6">
        <v>16</v>
      </c>
    </row>
    <row r="16" spans="1:8" ht="24" customHeight="1" x14ac:dyDescent="0.25">
      <c r="B16" s="53" t="s">
        <v>24</v>
      </c>
      <c r="C16" s="2" t="s">
        <v>30</v>
      </c>
      <c r="D16" s="1">
        <v>5</v>
      </c>
      <c r="E16" s="1">
        <v>7</v>
      </c>
      <c r="F16" s="1">
        <v>10</v>
      </c>
      <c r="G16" s="1">
        <v>15</v>
      </c>
      <c r="H16" s="6">
        <v>8</v>
      </c>
    </row>
    <row r="17" spans="2:8" ht="24" customHeight="1" x14ac:dyDescent="0.25">
      <c r="B17" s="54" t="s">
        <v>24</v>
      </c>
      <c r="C17" s="4" t="s">
        <v>31</v>
      </c>
      <c r="D17" s="3">
        <v>155</v>
      </c>
      <c r="E17" s="3">
        <v>461</v>
      </c>
      <c r="F17" s="3">
        <v>421</v>
      </c>
      <c r="G17" s="3">
        <v>225</v>
      </c>
      <c r="H17" s="7">
        <v>201</v>
      </c>
    </row>
    <row r="18" spans="2:8" ht="24" customHeight="1" x14ac:dyDescent="0.25">
      <c r="B18" s="55" t="s">
        <v>33</v>
      </c>
      <c r="C18" s="9" t="s">
        <v>25</v>
      </c>
      <c r="D18" s="8">
        <v>0</v>
      </c>
      <c r="E18" s="8">
        <v>6</v>
      </c>
      <c r="F18" s="8">
        <v>4</v>
      </c>
      <c r="G18" s="8">
        <v>2</v>
      </c>
      <c r="H18" s="10">
        <v>3</v>
      </c>
    </row>
    <row r="19" spans="2:8" ht="24" customHeight="1" x14ac:dyDescent="0.25">
      <c r="B19" s="53" t="s">
        <v>32</v>
      </c>
      <c r="C19" s="2" t="s">
        <v>26</v>
      </c>
      <c r="D19" s="1">
        <v>1029</v>
      </c>
      <c r="E19" s="1">
        <v>1203</v>
      </c>
      <c r="F19" s="1">
        <v>1095</v>
      </c>
      <c r="G19" s="1">
        <v>986</v>
      </c>
      <c r="H19" s="6">
        <v>1070</v>
      </c>
    </row>
    <row r="20" spans="2:8" ht="24" customHeight="1" x14ac:dyDescent="0.25">
      <c r="B20" s="53" t="s">
        <v>33</v>
      </c>
      <c r="C20" s="2" t="s">
        <v>27</v>
      </c>
      <c r="D20" s="1">
        <v>19</v>
      </c>
      <c r="E20" s="1">
        <v>39</v>
      </c>
      <c r="F20" s="1">
        <v>33</v>
      </c>
      <c r="G20" s="1">
        <v>26</v>
      </c>
      <c r="H20" s="6">
        <v>18</v>
      </c>
    </row>
    <row r="21" spans="2:8" ht="24" customHeight="1" x14ac:dyDescent="0.25">
      <c r="B21" s="53" t="s">
        <v>33</v>
      </c>
      <c r="C21" s="2" t="s">
        <v>28</v>
      </c>
      <c r="D21" s="1">
        <v>1408</v>
      </c>
      <c r="E21" s="1">
        <v>1770</v>
      </c>
      <c r="F21" s="1">
        <v>1540</v>
      </c>
      <c r="G21" s="1">
        <v>1270</v>
      </c>
      <c r="H21" s="6">
        <v>1357</v>
      </c>
    </row>
    <row r="22" spans="2:8" ht="24" customHeight="1" x14ac:dyDescent="0.25">
      <c r="B22" s="53" t="s">
        <v>33</v>
      </c>
      <c r="C22" s="2" t="s">
        <v>29</v>
      </c>
      <c r="D22" s="1">
        <v>220</v>
      </c>
      <c r="E22" s="1">
        <v>324</v>
      </c>
      <c r="F22" s="1">
        <v>306</v>
      </c>
      <c r="G22" s="1">
        <v>244</v>
      </c>
      <c r="H22" s="6">
        <v>274</v>
      </c>
    </row>
    <row r="23" spans="2:8" ht="24" customHeight="1" x14ac:dyDescent="0.25">
      <c r="B23" s="53" t="s">
        <v>33</v>
      </c>
      <c r="C23" s="2" t="s">
        <v>30</v>
      </c>
      <c r="D23" s="1">
        <v>61</v>
      </c>
      <c r="E23" s="1">
        <v>77</v>
      </c>
      <c r="F23" s="1">
        <v>81</v>
      </c>
      <c r="G23" s="1">
        <v>68</v>
      </c>
      <c r="H23" s="6">
        <v>49</v>
      </c>
    </row>
    <row r="24" spans="2:8" ht="24" customHeight="1" x14ac:dyDescent="0.25">
      <c r="B24" s="54" t="s">
        <v>33</v>
      </c>
      <c r="C24" s="4" t="s">
        <v>31</v>
      </c>
      <c r="D24" s="3">
        <v>2737</v>
      </c>
      <c r="E24" s="3">
        <v>3419</v>
      </c>
      <c r="F24" s="3">
        <v>3059</v>
      </c>
      <c r="G24" s="3">
        <v>2596</v>
      </c>
      <c r="H24" s="7">
        <v>2771</v>
      </c>
    </row>
    <row r="25" spans="2:8" x14ac:dyDescent="0.25">
      <c r="B25" s="38" t="s">
        <v>49</v>
      </c>
      <c r="C25" s="38"/>
      <c r="D25" s="38"/>
      <c r="E25" s="38"/>
      <c r="F25" s="38"/>
      <c r="G25" s="38"/>
      <c r="H25" s="38"/>
    </row>
    <row r="26" spans="2:8" x14ac:dyDescent="0.25">
      <c r="B26" s="38" t="s">
        <v>50</v>
      </c>
      <c r="C26" s="38"/>
      <c r="D26" s="38"/>
      <c r="E26" s="38"/>
      <c r="F26" s="38"/>
      <c r="G26" s="38"/>
      <c r="H26" s="38"/>
    </row>
  </sheetData>
  <mergeCells count="3">
    <mergeCell ref="B9:H9"/>
    <mergeCell ref="B11:B17"/>
    <mergeCell ref="B18:B24"/>
  </mergeCells>
  <pageMargins left="0.7" right="0.7" top="0.75" bottom="0.75" header="0.3" footer="0.3"/>
  <pageSetup paperSize="9" scale="91"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H26"/>
  <sheetViews>
    <sheetView showGridLines="0" zoomScaleNormal="100" zoomScaleSheetLayoutView="100" workbookViewId="0">
      <selection activeCell="J25" sqref="J25"/>
    </sheetView>
  </sheetViews>
  <sheetFormatPr baseColWidth="10" defaultRowHeight="15" x14ac:dyDescent="0.25"/>
  <cols>
    <col min="1" max="1" width="5.7109375" customWidth="1"/>
    <col min="2" max="2" width="23.7109375" customWidth="1"/>
    <col min="3" max="3" width="32.7109375" customWidth="1"/>
    <col min="4" max="8" width="14.7109375" customWidth="1"/>
  </cols>
  <sheetData>
    <row r="1" spans="1:8" x14ac:dyDescent="0.25">
      <c r="A1" s="16"/>
    </row>
    <row r="8" spans="1:8" ht="15.75" thickBot="1" x14ac:dyDescent="0.3"/>
    <row r="9" spans="1:8" ht="41.25" customHeight="1" thickTop="1" thickBot="1" x14ac:dyDescent="0.3">
      <c r="B9" s="48" t="s">
        <v>71</v>
      </c>
      <c r="C9" s="49"/>
      <c r="D9" s="49"/>
      <c r="E9" s="49"/>
      <c r="F9" s="49"/>
      <c r="G9" s="49"/>
      <c r="H9" s="49"/>
    </row>
    <row r="10" spans="1:8" ht="24" customHeight="1" thickTop="1" x14ac:dyDescent="0.25">
      <c r="B10" s="5" t="s">
        <v>32</v>
      </c>
      <c r="C10" s="15" t="s">
        <v>34</v>
      </c>
      <c r="D10" s="27" t="s">
        <v>21</v>
      </c>
      <c r="E10" s="27" t="s">
        <v>22</v>
      </c>
      <c r="F10" s="27" t="s">
        <v>23</v>
      </c>
      <c r="G10" s="27" t="s">
        <v>52</v>
      </c>
      <c r="H10" s="28">
        <v>2023</v>
      </c>
    </row>
    <row r="11" spans="1:8" ht="24" customHeight="1" x14ac:dyDescent="0.25">
      <c r="B11" s="53" t="s">
        <v>24</v>
      </c>
      <c r="C11" s="2" t="s">
        <v>35</v>
      </c>
      <c r="D11" s="1">
        <v>0</v>
      </c>
      <c r="E11" s="1">
        <v>0</v>
      </c>
      <c r="F11" s="1">
        <v>0</v>
      </c>
      <c r="G11" s="1">
        <v>0</v>
      </c>
      <c r="H11" s="6">
        <v>0</v>
      </c>
    </row>
    <row r="12" spans="1:8" ht="24" customHeight="1" x14ac:dyDescent="0.25">
      <c r="B12" s="53" t="s">
        <v>24</v>
      </c>
      <c r="C12" s="2" t="s">
        <v>36</v>
      </c>
      <c r="D12" s="1">
        <v>7</v>
      </c>
      <c r="E12" s="1">
        <v>25</v>
      </c>
      <c r="F12" s="1">
        <v>43</v>
      </c>
      <c r="G12" s="1">
        <v>15</v>
      </c>
      <c r="H12" s="6">
        <v>9</v>
      </c>
    </row>
    <row r="13" spans="1:8" ht="24" customHeight="1" x14ac:dyDescent="0.25">
      <c r="B13" s="53" t="s">
        <v>24</v>
      </c>
      <c r="C13" s="2" t="s">
        <v>37</v>
      </c>
      <c r="D13" s="1">
        <v>16</v>
      </c>
      <c r="E13" s="1">
        <v>78</v>
      </c>
      <c r="F13" s="1">
        <v>71</v>
      </c>
      <c r="G13" s="1">
        <v>19</v>
      </c>
      <c r="H13" s="6">
        <v>16</v>
      </c>
    </row>
    <row r="14" spans="1:8" ht="24" customHeight="1" x14ac:dyDescent="0.25">
      <c r="B14" s="53" t="s">
        <v>24</v>
      </c>
      <c r="C14" s="2" t="s">
        <v>38</v>
      </c>
      <c r="D14" s="1">
        <v>6</v>
      </c>
      <c r="E14" s="1">
        <v>12</v>
      </c>
      <c r="F14" s="1">
        <v>38</v>
      </c>
      <c r="G14" s="1">
        <v>16</v>
      </c>
      <c r="H14" s="6">
        <v>13</v>
      </c>
    </row>
    <row r="15" spans="1:8" ht="24" customHeight="1" x14ac:dyDescent="0.25">
      <c r="B15" s="53" t="s">
        <v>24</v>
      </c>
      <c r="C15" s="2" t="s">
        <v>39</v>
      </c>
      <c r="D15" s="1">
        <v>42</v>
      </c>
      <c r="E15" s="1">
        <v>107</v>
      </c>
      <c r="F15" s="1">
        <v>149</v>
      </c>
      <c r="G15" s="1">
        <v>52</v>
      </c>
      <c r="H15" s="6">
        <v>42</v>
      </c>
    </row>
    <row r="16" spans="1:8" ht="24" customHeight="1" x14ac:dyDescent="0.25">
      <c r="B16" s="53" t="s">
        <v>24</v>
      </c>
      <c r="C16" s="2" t="s">
        <v>40</v>
      </c>
      <c r="D16" s="1">
        <v>29</v>
      </c>
      <c r="E16" s="1">
        <v>153</v>
      </c>
      <c r="F16" s="1">
        <v>175</v>
      </c>
      <c r="G16" s="1">
        <v>54</v>
      </c>
      <c r="H16" s="6">
        <v>38</v>
      </c>
    </row>
    <row r="17" spans="2:8" ht="24" customHeight="1" thickBot="1" x14ac:dyDescent="0.3">
      <c r="B17" s="54" t="s">
        <v>24</v>
      </c>
      <c r="C17" s="4" t="s">
        <v>31</v>
      </c>
      <c r="D17" s="3">
        <v>100</v>
      </c>
      <c r="E17" s="3">
        <v>375</v>
      </c>
      <c r="F17" s="3">
        <v>476</v>
      </c>
      <c r="G17" s="3">
        <v>156</v>
      </c>
      <c r="H17" s="7">
        <v>118</v>
      </c>
    </row>
    <row r="18" spans="2:8" ht="24" customHeight="1" thickTop="1" x14ac:dyDescent="0.25">
      <c r="B18" s="55" t="s">
        <v>33</v>
      </c>
      <c r="C18" s="9" t="s">
        <v>35</v>
      </c>
      <c r="D18" s="8">
        <v>1</v>
      </c>
      <c r="E18" s="8">
        <v>0</v>
      </c>
      <c r="F18" s="8">
        <v>0</v>
      </c>
      <c r="G18" s="8">
        <v>0</v>
      </c>
      <c r="H18" s="10">
        <v>0</v>
      </c>
    </row>
    <row r="19" spans="2:8" ht="24" customHeight="1" x14ac:dyDescent="0.25">
      <c r="B19" s="53" t="s">
        <v>32</v>
      </c>
      <c r="C19" s="2" t="s">
        <v>36</v>
      </c>
      <c r="D19" s="1">
        <v>194</v>
      </c>
      <c r="E19" s="1">
        <v>199</v>
      </c>
      <c r="F19" s="1">
        <v>246</v>
      </c>
      <c r="G19" s="1">
        <v>155</v>
      </c>
      <c r="H19" s="6">
        <v>178</v>
      </c>
    </row>
    <row r="20" spans="2:8" ht="24" customHeight="1" x14ac:dyDescent="0.25">
      <c r="B20" s="53" t="s">
        <v>33</v>
      </c>
      <c r="C20" s="2" t="s">
        <v>37</v>
      </c>
      <c r="D20" s="1">
        <v>309</v>
      </c>
      <c r="E20" s="1">
        <v>487</v>
      </c>
      <c r="F20" s="1">
        <v>502</v>
      </c>
      <c r="G20" s="1">
        <v>270</v>
      </c>
      <c r="H20" s="6">
        <v>281</v>
      </c>
    </row>
    <row r="21" spans="2:8" ht="24" customHeight="1" x14ac:dyDescent="0.25">
      <c r="B21" s="53" t="s">
        <v>33</v>
      </c>
      <c r="C21" s="2" t="s">
        <v>38</v>
      </c>
      <c r="D21" s="1">
        <v>192</v>
      </c>
      <c r="E21" s="1">
        <v>202</v>
      </c>
      <c r="F21" s="1">
        <v>228</v>
      </c>
      <c r="G21" s="1">
        <v>177</v>
      </c>
      <c r="H21" s="6">
        <v>219</v>
      </c>
    </row>
    <row r="22" spans="2:8" ht="24" customHeight="1" x14ac:dyDescent="0.25">
      <c r="B22" s="53" t="s">
        <v>33</v>
      </c>
      <c r="C22" s="2" t="s">
        <v>39</v>
      </c>
      <c r="D22" s="1">
        <v>859</v>
      </c>
      <c r="E22" s="1">
        <v>859</v>
      </c>
      <c r="F22" s="1">
        <v>1092</v>
      </c>
      <c r="G22" s="1">
        <v>755</v>
      </c>
      <c r="H22" s="6">
        <v>763</v>
      </c>
    </row>
    <row r="23" spans="2:8" ht="24" customHeight="1" x14ac:dyDescent="0.25">
      <c r="B23" s="53" t="s">
        <v>33</v>
      </c>
      <c r="C23" s="2" t="s">
        <v>40</v>
      </c>
      <c r="D23" s="1">
        <v>854</v>
      </c>
      <c r="E23" s="1">
        <v>1084</v>
      </c>
      <c r="F23" s="1">
        <v>1156</v>
      </c>
      <c r="G23" s="1">
        <v>709</v>
      </c>
      <c r="H23" s="6">
        <v>798</v>
      </c>
    </row>
    <row r="24" spans="2:8" ht="24" customHeight="1" thickBot="1" x14ac:dyDescent="0.3">
      <c r="B24" s="54" t="s">
        <v>33</v>
      </c>
      <c r="C24" s="4" t="s">
        <v>31</v>
      </c>
      <c r="D24" s="3">
        <v>2409</v>
      </c>
      <c r="E24" s="3">
        <v>2831</v>
      </c>
      <c r="F24" s="3">
        <v>3224</v>
      </c>
      <c r="G24" s="3">
        <v>2066</v>
      </c>
      <c r="H24" s="7">
        <v>2239</v>
      </c>
    </row>
    <row r="25" spans="2:8" ht="25.5" customHeight="1" thickTop="1" x14ac:dyDescent="0.25">
      <c r="B25" s="56" t="s">
        <v>72</v>
      </c>
      <c r="C25" s="56"/>
      <c r="D25" s="56"/>
      <c r="E25" s="56"/>
      <c r="F25" s="56"/>
      <c r="G25" s="56"/>
      <c r="H25" s="56"/>
    </row>
    <row r="26" spans="2:8" ht="15" customHeight="1" x14ac:dyDescent="0.25">
      <c r="B26" s="40" t="s">
        <v>51</v>
      </c>
      <c r="C26" s="40"/>
      <c r="D26" s="40"/>
      <c r="E26" s="40"/>
      <c r="F26" s="40"/>
      <c r="G26" s="40"/>
      <c r="H26" s="40"/>
    </row>
  </sheetData>
  <mergeCells count="4">
    <mergeCell ref="B9:H9"/>
    <mergeCell ref="B11:B17"/>
    <mergeCell ref="B18:B24"/>
    <mergeCell ref="B25:H25"/>
  </mergeCells>
  <pageMargins left="0.7" right="0.7" top="0.75" bottom="0.75" header="0.3" footer="0.3"/>
  <pageSetup paperSize="9" scale="93"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H25"/>
  <sheetViews>
    <sheetView showGridLines="0" zoomScaleNormal="100" zoomScaleSheetLayoutView="100" workbookViewId="0">
      <selection activeCell="B27" sqref="B27"/>
    </sheetView>
  </sheetViews>
  <sheetFormatPr baseColWidth="10" defaultRowHeight="15" x14ac:dyDescent="0.25"/>
  <cols>
    <col min="1" max="1" width="5.7109375" customWidth="1"/>
    <col min="2" max="2" width="23.7109375" customWidth="1"/>
    <col min="3" max="3" width="32.7109375" customWidth="1"/>
    <col min="4" max="8" width="14.7109375" customWidth="1"/>
  </cols>
  <sheetData>
    <row r="1" spans="1:8" x14ac:dyDescent="0.25">
      <c r="A1" s="16"/>
    </row>
    <row r="9" spans="1:8" ht="41.25" customHeight="1" x14ac:dyDescent="0.25">
      <c r="B9" s="48" t="s">
        <v>70</v>
      </c>
      <c r="C9" s="49"/>
      <c r="D9" s="49"/>
      <c r="E9" s="49"/>
      <c r="F9" s="49"/>
      <c r="G9" s="49"/>
      <c r="H9" s="49"/>
    </row>
    <row r="10" spans="1:8" ht="24" customHeight="1" x14ac:dyDescent="0.25">
      <c r="B10" s="5" t="s">
        <v>32</v>
      </c>
      <c r="C10" s="15" t="s">
        <v>20</v>
      </c>
      <c r="D10" s="27" t="s">
        <v>21</v>
      </c>
      <c r="E10" s="27" t="s">
        <v>22</v>
      </c>
      <c r="F10" s="27" t="s">
        <v>23</v>
      </c>
      <c r="G10" s="27" t="s">
        <v>52</v>
      </c>
      <c r="H10" s="28">
        <v>2023</v>
      </c>
    </row>
    <row r="11" spans="1:8" ht="24" customHeight="1" x14ac:dyDescent="0.25">
      <c r="B11" s="53" t="s">
        <v>24</v>
      </c>
      <c r="C11" s="2" t="s">
        <v>25</v>
      </c>
      <c r="D11" s="1">
        <v>0</v>
      </c>
      <c r="E11" s="1">
        <v>0</v>
      </c>
      <c r="F11" s="1">
        <v>0</v>
      </c>
      <c r="G11" s="1">
        <v>0</v>
      </c>
      <c r="H11" s="6">
        <v>0</v>
      </c>
    </row>
    <row r="12" spans="1:8" ht="24" customHeight="1" x14ac:dyDescent="0.25">
      <c r="B12" s="53" t="s">
        <v>24</v>
      </c>
      <c r="C12" s="2" t="s">
        <v>26</v>
      </c>
      <c r="D12" s="1">
        <v>28</v>
      </c>
      <c r="E12" s="1">
        <v>30</v>
      </c>
      <c r="F12" s="1">
        <v>41</v>
      </c>
      <c r="G12" s="1">
        <v>23</v>
      </c>
      <c r="H12" s="6">
        <v>19</v>
      </c>
    </row>
    <row r="13" spans="1:8" ht="24" customHeight="1" x14ac:dyDescent="0.25">
      <c r="B13" s="53" t="s">
        <v>24</v>
      </c>
      <c r="C13" s="2" t="s">
        <v>27</v>
      </c>
      <c r="D13" s="1">
        <v>3</v>
      </c>
      <c r="E13" s="1">
        <v>0</v>
      </c>
      <c r="F13" s="1">
        <v>0</v>
      </c>
      <c r="G13" s="1">
        <v>2</v>
      </c>
      <c r="H13" s="6">
        <v>0</v>
      </c>
    </row>
    <row r="14" spans="1:8" ht="24" customHeight="1" x14ac:dyDescent="0.25">
      <c r="B14" s="53" t="s">
        <v>24</v>
      </c>
      <c r="C14" s="2" t="s">
        <v>28</v>
      </c>
      <c r="D14" s="1">
        <v>39</v>
      </c>
      <c r="E14" s="1">
        <v>179</v>
      </c>
      <c r="F14" s="1">
        <v>354</v>
      </c>
      <c r="G14" s="1">
        <v>167</v>
      </c>
      <c r="H14" s="6">
        <v>68</v>
      </c>
    </row>
    <row r="15" spans="1:8" ht="24" customHeight="1" x14ac:dyDescent="0.25">
      <c r="B15" s="53" t="s">
        <v>24</v>
      </c>
      <c r="C15" s="2" t="s">
        <v>29</v>
      </c>
      <c r="D15" s="1">
        <v>10</v>
      </c>
      <c r="E15" s="1">
        <v>41</v>
      </c>
      <c r="F15" s="1">
        <v>94</v>
      </c>
      <c r="G15" s="1">
        <v>33</v>
      </c>
      <c r="H15" s="6">
        <v>18</v>
      </c>
    </row>
    <row r="16" spans="1:8" ht="24" customHeight="1" x14ac:dyDescent="0.25">
      <c r="B16" s="53" t="s">
        <v>24</v>
      </c>
      <c r="C16" s="2" t="s">
        <v>30</v>
      </c>
      <c r="D16" s="1">
        <v>4</v>
      </c>
      <c r="E16" s="1">
        <v>7</v>
      </c>
      <c r="F16" s="1">
        <v>9</v>
      </c>
      <c r="G16" s="1">
        <v>9</v>
      </c>
      <c r="H16" s="6">
        <v>10</v>
      </c>
    </row>
    <row r="17" spans="2:8" ht="24" customHeight="1" x14ac:dyDescent="0.25">
      <c r="B17" s="54" t="s">
        <v>24</v>
      </c>
      <c r="C17" s="4" t="s">
        <v>31</v>
      </c>
      <c r="D17" s="3">
        <v>84</v>
      </c>
      <c r="E17" s="3">
        <v>257</v>
      </c>
      <c r="F17" s="3">
        <v>498</v>
      </c>
      <c r="G17" s="3">
        <v>234</v>
      </c>
      <c r="H17" s="7">
        <v>115</v>
      </c>
    </row>
    <row r="18" spans="2:8" ht="24" customHeight="1" x14ac:dyDescent="0.25">
      <c r="B18" s="55" t="s">
        <v>33</v>
      </c>
      <c r="C18" s="9" t="s">
        <v>25</v>
      </c>
      <c r="D18" s="8">
        <v>1</v>
      </c>
      <c r="E18" s="8">
        <v>2</v>
      </c>
      <c r="F18" s="8">
        <v>7</v>
      </c>
      <c r="G18" s="8">
        <v>2</v>
      </c>
      <c r="H18" s="10">
        <v>1</v>
      </c>
    </row>
    <row r="19" spans="2:8" ht="24" customHeight="1" x14ac:dyDescent="0.25">
      <c r="B19" s="53" t="s">
        <v>32</v>
      </c>
      <c r="C19" s="2" t="s">
        <v>26</v>
      </c>
      <c r="D19" s="1">
        <v>961</v>
      </c>
      <c r="E19" s="1">
        <v>927</v>
      </c>
      <c r="F19" s="1">
        <v>1174</v>
      </c>
      <c r="G19" s="1">
        <v>873</v>
      </c>
      <c r="H19" s="6">
        <v>840</v>
      </c>
    </row>
    <row r="20" spans="2:8" ht="24" customHeight="1" x14ac:dyDescent="0.25">
      <c r="B20" s="53" t="s">
        <v>33</v>
      </c>
      <c r="C20" s="2" t="s">
        <v>27</v>
      </c>
      <c r="D20" s="1">
        <v>23</v>
      </c>
      <c r="E20" s="1">
        <v>9</v>
      </c>
      <c r="F20" s="1">
        <v>30</v>
      </c>
      <c r="G20" s="1">
        <v>19</v>
      </c>
      <c r="H20" s="6">
        <v>22</v>
      </c>
    </row>
    <row r="21" spans="2:8" ht="24" customHeight="1" x14ac:dyDescent="0.25">
      <c r="B21" s="53" t="s">
        <v>33</v>
      </c>
      <c r="C21" s="2" t="s">
        <v>28</v>
      </c>
      <c r="D21" s="1">
        <v>1195</v>
      </c>
      <c r="E21" s="1">
        <v>1168</v>
      </c>
      <c r="F21" s="1">
        <v>1635</v>
      </c>
      <c r="G21" s="1">
        <v>1090</v>
      </c>
      <c r="H21" s="6">
        <v>963</v>
      </c>
    </row>
    <row r="22" spans="2:8" ht="24" customHeight="1" x14ac:dyDescent="0.25">
      <c r="B22" s="53" t="s">
        <v>33</v>
      </c>
      <c r="C22" s="2" t="s">
        <v>29</v>
      </c>
      <c r="D22" s="1">
        <v>209</v>
      </c>
      <c r="E22" s="1">
        <v>195</v>
      </c>
      <c r="F22" s="1">
        <v>358</v>
      </c>
      <c r="G22" s="1">
        <v>213</v>
      </c>
      <c r="H22" s="6">
        <v>184</v>
      </c>
    </row>
    <row r="23" spans="2:8" ht="24" customHeight="1" x14ac:dyDescent="0.25">
      <c r="B23" s="53" t="s">
        <v>33</v>
      </c>
      <c r="C23" s="2" t="s">
        <v>30</v>
      </c>
      <c r="D23" s="1">
        <v>41</v>
      </c>
      <c r="E23" s="1">
        <v>72</v>
      </c>
      <c r="F23" s="1">
        <v>84</v>
      </c>
      <c r="G23" s="1">
        <v>63</v>
      </c>
      <c r="H23" s="6">
        <v>52</v>
      </c>
    </row>
    <row r="24" spans="2:8" ht="24" customHeight="1" x14ac:dyDescent="0.25">
      <c r="B24" s="54" t="s">
        <v>33</v>
      </c>
      <c r="C24" s="4" t="s">
        <v>31</v>
      </c>
      <c r="D24" s="3">
        <v>2430</v>
      </c>
      <c r="E24" s="3">
        <v>2373</v>
      </c>
      <c r="F24" s="3">
        <v>3288</v>
      </c>
      <c r="G24" s="3">
        <v>2260</v>
      </c>
      <c r="H24" s="7">
        <v>2062</v>
      </c>
    </row>
    <row r="25" spans="2:8" ht="15" customHeight="1" x14ac:dyDescent="0.25">
      <c r="B25" s="40" t="s">
        <v>51</v>
      </c>
      <c r="C25" s="40"/>
      <c r="D25" s="40"/>
      <c r="E25" s="40"/>
      <c r="F25" s="40"/>
      <c r="G25" s="40"/>
      <c r="H25" s="40"/>
    </row>
  </sheetData>
  <mergeCells count="3">
    <mergeCell ref="B9:H9"/>
    <mergeCell ref="B11:B17"/>
    <mergeCell ref="B18:B24"/>
  </mergeCells>
  <pageMargins left="0.7" right="0.7" top="0.75" bottom="0.75" header="0.3" footer="0.3"/>
  <pageSetup paperSize="9" scale="93"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20</vt:i4>
      </vt:variant>
      <vt:variant>
        <vt:lpstr>Rangos con nombre</vt:lpstr>
      </vt:variant>
      <vt:variant>
        <vt:i4>1</vt:i4>
      </vt:variant>
    </vt:vector>
  </HeadingPairs>
  <TitlesOfParts>
    <vt:vector size="21" baseType="lpstr">
      <vt:lpstr>Índice</vt:lpstr>
      <vt:lpstr>Tabla 1</vt:lpstr>
      <vt:lpstr>Tabla 2</vt:lpstr>
      <vt:lpstr>Tabla 3</vt:lpstr>
      <vt:lpstr>Tabla 4</vt:lpstr>
      <vt:lpstr>Tabla 5</vt:lpstr>
      <vt:lpstr>Tabla 6</vt:lpstr>
      <vt:lpstr>Tabla 7</vt:lpstr>
      <vt:lpstr>Tabla 8</vt:lpstr>
      <vt:lpstr>Tabla 9</vt:lpstr>
      <vt:lpstr>Tabla 10</vt:lpstr>
      <vt:lpstr>Tabla 11</vt:lpstr>
      <vt:lpstr>Tabla 12</vt:lpstr>
      <vt:lpstr>Tabla 13</vt:lpstr>
      <vt:lpstr>Tabla 14</vt:lpstr>
      <vt:lpstr>Tabla 15</vt:lpstr>
      <vt:lpstr>Tabla 16</vt:lpstr>
      <vt:lpstr>Tabla 17</vt:lpstr>
      <vt:lpstr>Tabla 18</vt:lpstr>
      <vt:lpstr>Tabla 19</vt:lpstr>
      <vt:lpstr>Índice!Área_de_impresión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Maria Pilar Rodriguez Blanco</cp:lastModifiedBy>
  <cp:lastPrinted>2024-06-25T14:04:58Z</cp:lastPrinted>
  <dcterms:created xsi:type="dcterms:W3CDTF">2023-05-17T13:21:31Z</dcterms:created>
  <dcterms:modified xsi:type="dcterms:W3CDTF">2025-11-11T13:19:20Z</dcterms:modified>
</cp:coreProperties>
</file>